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7740"/>
  </bookViews>
  <sheets>
    <sheet name="пер. Клубный,9" sheetId="47" r:id="rId1"/>
    <sheet name="пер. Клубный,7а" sheetId="46" r:id="rId2"/>
    <sheet name="пер. Клубный,7" sheetId="45" r:id="rId3"/>
    <sheet name="пер. Клубный,6а" sheetId="44" r:id="rId4"/>
    <sheet name="с.Мих-ка. ул.Первом.6" sheetId="43" r:id="rId5"/>
    <sheet name="с.Мих-ка. ул.Первом.4" sheetId="42" r:id="rId6"/>
    <sheet name="с.Мих-ка. ул.Первом.2" sheetId="41" r:id="rId7"/>
    <sheet name="Герц.4б" sheetId="39" r:id="rId8"/>
    <sheet name="Герц.4а" sheetId="38" r:id="rId9"/>
    <sheet name="Герц.2з" sheetId="37" r:id="rId10"/>
    <sheet name="Герц.2е" sheetId="36" r:id="rId11"/>
    <sheet name="Герц.2д" sheetId="35" r:id="rId12"/>
    <sheet name="Герц.2г" sheetId="34" r:id="rId13"/>
    <sheet name="Герц.2в" sheetId="33" r:id="rId14"/>
    <sheet name="Герц.2а " sheetId="32" r:id="rId15"/>
    <sheet name="Герц.1а" sheetId="31" r:id="rId16"/>
    <sheet name="2-я М.Ал-ка 45а" sheetId="30" r:id="rId17"/>
    <sheet name="2-я М.Ал-ка.45" sheetId="29" r:id="rId18"/>
    <sheet name="Рабоч. 4" sheetId="28" r:id="rId19"/>
    <sheet name="Сов.42" sheetId="27" r:id="rId20"/>
    <sheet name="Сов.40" sheetId="25" r:id="rId21"/>
    <sheet name="Сов. 32" sheetId="26" r:id="rId22"/>
    <sheet name="Сов.34" sheetId="24" r:id="rId23"/>
    <sheet name="Сов.18 " sheetId="23" r:id="rId24"/>
    <sheet name="Сов.38" sheetId="22" r:id="rId25"/>
    <sheet name="См.9" sheetId="21" r:id="rId26"/>
    <sheet name="См.13" sheetId="20" r:id="rId27"/>
    <sheet name="См.11" sheetId="19" r:id="rId28"/>
    <sheet name="См.7" sheetId="18" r:id="rId29"/>
    <sheet name="Лен.13" sheetId="17" r:id="rId30"/>
    <sheet name="Лен.11" sheetId="16" r:id="rId31"/>
    <sheet name="Красн.38" sheetId="15" r:id="rId32"/>
    <sheet name="Красн.36" sheetId="14" r:id="rId33"/>
    <sheet name="Красн.34" sheetId="13" r:id="rId34"/>
    <sheet name="Красн.32" sheetId="12" r:id="rId35"/>
    <sheet name="Красн.30" sheetId="11" r:id="rId36"/>
    <sheet name="Красн.28" sheetId="10" r:id="rId37"/>
    <sheet name="Кондр.19" sheetId="9" r:id="rId38"/>
    <sheet name="Кондр.17" sheetId="8" r:id="rId39"/>
    <sheet name="Кондр.5" sheetId="7" r:id="rId40"/>
    <sheet name="Кондр.2" sheetId="6" r:id="rId41"/>
    <sheet name="Комс.19" sheetId="5" r:id="rId42"/>
    <sheet name="Дальн.23" sheetId="4" r:id="rId43"/>
    <sheet name="Дзерж.9" sheetId="1" r:id="rId44"/>
    <sheet name="комс.19 кв.пл." sheetId="48" r:id="rId45"/>
    <sheet name="Лист2" sheetId="49" r:id="rId46"/>
  </sheets>
  <calcPr calcId="145621"/>
</workbook>
</file>

<file path=xl/calcChain.xml><?xml version="1.0" encoding="utf-8"?>
<calcChain xmlns="http://schemas.openxmlformats.org/spreadsheetml/2006/main">
  <c r="B14" i="47" l="1"/>
  <c r="B12" i="47" s="1"/>
  <c r="B10" i="47"/>
  <c r="B14" i="46"/>
  <c r="B12" i="46" s="1"/>
  <c r="B10" i="46"/>
  <c r="B14" i="45"/>
  <c r="B12" i="45" s="1"/>
  <c r="B10" i="45"/>
  <c r="B14" i="44"/>
  <c r="B12" i="44" s="1"/>
  <c r="B10" i="44"/>
  <c r="B14" i="43"/>
  <c r="B12" i="43" s="1"/>
  <c r="B10" i="43"/>
  <c r="B14" i="42"/>
  <c r="B12" i="42" s="1"/>
  <c r="B10" i="42"/>
  <c r="B14" i="41"/>
  <c r="B12" i="41" s="1"/>
  <c r="B10" i="41"/>
  <c r="B10" i="32"/>
  <c r="B14" i="32"/>
  <c r="B12" i="32" s="1"/>
  <c r="B14" i="39"/>
  <c r="B12" i="39" s="1"/>
  <c r="B10" i="39"/>
  <c r="B14" i="38"/>
  <c r="B12" i="38" s="1"/>
  <c r="B10" i="38"/>
  <c r="B14" i="37"/>
  <c r="B12" i="37" s="1"/>
  <c r="B10" i="37"/>
  <c r="B14" i="36"/>
  <c r="B12" i="36" s="1"/>
  <c r="B10" i="36"/>
  <c r="B14" i="35"/>
  <c r="B12" i="35" s="1"/>
  <c r="B10" i="35"/>
  <c r="B14" i="34"/>
  <c r="B12" i="34" s="1"/>
  <c r="B10" i="34"/>
  <c r="B14" i="33"/>
  <c r="B12" i="33" s="1"/>
  <c r="B10" i="33"/>
  <c r="B14" i="31"/>
  <c r="B12" i="31" s="1"/>
  <c r="B10" i="31"/>
  <c r="B14" i="30"/>
  <c r="B12" i="30" s="1"/>
  <c r="B10" i="30"/>
  <c r="B14" i="29"/>
  <c r="B12" i="29" s="1"/>
  <c r="B10" i="29"/>
  <c r="B14" i="28" l="1"/>
  <c r="B12" i="28" s="1"/>
  <c r="B10" i="28"/>
  <c r="B14" i="27"/>
  <c r="B12" i="27" s="1"/>
  <c r="B10" i="27"/>
  <c r="B14" i="25"/>
  <c r="B12" i="25" s="1"/>
  <c r="B10" i="25"/>
  <c r="B14" i="26"/>
  <c r="B12" i="26" s="1"/>
  <c r="B10" i="26"/>
  <c r="B14" i="24"/>
  <c r="B12" i="24" s="1"/>
  <c r="B10" i="24"/>
  <c r="B14" i="23"/>
  <c r="B12" i="23" s="1"/>
  <c r="B10" i="23"/>
  <c r="B14" i="22"/>
  <c r="B12" i="22" s="1"/>
  <c r="B10" i="22"/>
  <c r="B14" i="21"/>
  <c r="B12" i="21" s="1"/>
  <c r="B10" i="21"/>
  <c r="B14" i="20"/>
  <c r="B12" i="20" s="1"/>
  <c r="B10" i="20"/>
  <c r="B14" i="19"/>
  <c r="B12" i="19" s="1"/>
  <c r="B10" i="19"/>
  <c r="B14" i="18"/>
  <c r="B12" i="18" s="1"/>
  <c r="B10" i="18"/>
  <c r="B14" i="17"/>
  <c r="B12" i="17" s="1"/>
  <c r="B10" i="17"/>
  <c r="B14" i="16"/>
  <c r="B12" i="16" s="1"/>
  <c r="B10" i="16"/>
  <c r="B14" i="15"/>
  <c r="B12" i="15" s="1"/>
  <c r="B10" i="15"/>
  <c r="B14" i="14"/>
  <c r="B12" i="14" s="1"/>
  <c r="B10" i="14"/>
  <c r="B14" i="13"/>
  <c r="B12" i="13" s="1"/>
  <c r="B10" i="13"/>
  <c r="B14" i="12"/>
  <c r="B12" i="12" s="1"/>
  <c r="B10" i="12"/>
  <c r="B14" i="11"/>
  <c r="B12" i="11" s="1"/>
  <c r="B10" i="11"/>
  <c r="B14" i="10"/>
  <c r="B12" i="10" s="1"/>
  <c r="B10" i="10"/>
  <c r="B14" i="9"/>
  <c r="B12" i="9" s="1"/>
  <c r="B10" i="9"/>
  <c r="B14" i="8"/>
  <c r="B12" i="8" s="1"/>
  <c r="B10" i="8"/>
  <c r="B14" i="7"/>
  <c r="B12" i="7" s="1"/>
  <c r="B10" i="7"/>
  <c r="B14" i="1"/>
  <c r="B14" i="6"/>
  <c r="B12" i="6" s="1"/>
  <c r="B10" i="6"/>
  <c r="B14" i="5"/>
  <c r="B12" i="5" s="1"/>
  <c r="B14" i="4"/>
  <c r="B12" i="4" s="1"/>
  <c r="B10" i="5"/>
  <c r="B10" i="4"/>
  <c r="B10" i="1" l="1"/>
  <c r="D16" i="48" l="1"/>
  <c r="F16" i="48" s="1"/>
  <c r="B18" i="48"/>
  <c r="D8" i="48"/>
  <c r="D7" i="48"/>
  <c r="D6" i="48"/>
  <c r="D9" i="48"/>
  <c r="D10" i="48"/>
  <c r="D11" i="48"/>
  <c r="D12" i="48"/>
  <c r="D15" i="48"/>
  <c r="E18" i="48" l="1"/>
  <c r="D18" i="48"/>
  <c r="C18" i="48"/>
  <c r="F12" i="48"/>
  <c r="F11" i="48"/>
  <c r="F10" i="48"/>
  <c r="F15" i="48"/>
  <c r="F14" i="48"/>
  <c r="F13" i="48"/>
  <c r="F9" i="48"/>
  <c r="F8" i="48"/>
  <c r="F7" i="48"/>
  <c r="F6" i="48"/>
  <c r="F5" i="48"/>
  <c r="F18" i="48" l="1"/>
  <c r="E20" i="48"/>
  <c r="B12" i="1" l="1"/>
</calcChain>
</file>

<file path=xl/sharedStrings.xml><?xml version="1.0" encoding="utf-8"?>
<sst xmlns="http://schemas.openxmlformats.org/spreadsheetml/2006/main" count="1852" uniqueCount="118">
  <si>
    <t>ОТЧЕТ ООО УК "Ресурс - Плюс"</t>
  </si>
  <si>
    <t>выполнения договора управления многоквартирными домами</t>
  </si>
  <si>
    <t>ул. Дальневосточная, 23</t>
  </si>
  <si>
    <t>Выполнено заявок</t>
  </si>
  <si>
    <t>по техническому содержанию и текущему ремонту мест общего пользования</t>
  </si>
  <si>
    <t>жилого дома</t>
  </si>
  <si>
    <t>в том числе по статьям:</t>
  </si>
  <si>
    <t>Уборка придомовой территории</t>
  </si>
  <si>
    <t>содержание домового хозяйства</t>
  </si>
  <si>
    <t>в том числе:</t>
  </si>
  <si>
    <t>Обслуживание и текущий ремонт конструктивных элементов зданий</t>
  </si>
  <si>
    <t>снято доходов (некачественное предост. услуг, временное отствие граждан и т.д.)</t>
  </si>
  <si>
    <t xml:space="preserve">Остаток денежных средств </t>
  </si>
  <si>
    <t>ул. Дзержинского,  9</t>
  </si>
  <si>
    <t>ул. Комсомольская,  19</t>
  </si>
  <si>
    <t>ул. Кондрашкина, 2</t>
  </si>
  <si>
    <t>ул. Кондрашкина, 5</t>
  </si>
  <si>
    <t>ул. Кондрашкина, 17</t>
  </si>
  <si>
    <t>ул. Кондрашкина, 19</t>
  </si>
  <si>
    <t>апрель</t>
  </si>
  <si>
    <t>август</t>
  </si>
  <si>
    <t>май</t>
  </si>
  <si>
    <t>февраль</t>
  </si>
  <si>
    <t>март</t>
  </si>
  <si>
    <t>ул. Ленина, 11</t>
  </si>
  <si>
    <t>июнь</t>
  </si>
  <si>
    <t>ул. Ленина, 13</t>
  </si>
  <si>
    <t>сентябрь</t>
  </si>
  <si>
    <t>октябрь</t>
  </si>
  <si>
    <t>июль</t>
  </si>
  <si>
    <t>ул. Герцена, 2 д</t>
  </si>
  <si>
    <t>ул. Герцена, 2 з</t>
  </si>
  <si>
    <t>декабрь</t>
  </si>
  <si>
    <t>месяц</t>
  </si>
  <si>
    <t>Начислено</t>
  </si>
  <si>
    <t>Скидка</t>
  </si>
  <si>
    <t>начислено со скидкой</t>
  </si>
  <si>
    <t>Оплачено</t>
  </si>
  <si>
    <t>% оплаты</t>
  </si>
  <si>
    <t>жилья за услугу по содержанию и текущему ремонту</t>
  </si>
  <si>
    <t>Начисление и оплата собственниками</t>
  </si>
  <si>
    <t>многоквартирного дома по ул. Комсомольская №19</t>
  </si>
  <si>
    <t>январь</t>
  </si>
  <si>
    <t>ноябрь</t>
  </si>
  <si>
    <t>итого:</t>
  </si>
  <si>
    <t>долг за насел.</t>
  </si>
  <si>
    <t>Экономист:</t>
  </si>
  <si>
    <t>Е.И.Селиванова</t>
  </si>
  <si>
    <t>за период с 01.01.2012 года по 31.12.2012год.</t>
  </si>
  <si>
    <t>Задолженность населения по оплате за текущее содержание на 01.01.2012г.</t>
  </si>
  <si>
    <t>начислено за 2012год.</t>
  </si>
  <si>
    <t>оплачено за 2012 год.</t>
  </si>
  <si>
    <t>Расходы за 2012 год</t>
  </si>
  <si>
    <t>Уборка 5 раз в неделю; очистка по мере необходимости;Уб.черд.и подв- 1 раз по графику;Расчистка по мере необходимости.</t>
  </si>
  <si>
    <t>нижних 3-х этажей - 5 раз в неделю;Выше 3-го этажа- 2 разв в неделю,Протирка два раза в год в теплый период (май, октябрь)</t>
  </si>
  <si>
    <t>Сбор и вывоз мусора</t>
  </si>
  <si>
    <t>Уборка лестничных клеток и подвалов</t>
  </si>
  <si>
    <t>Дератизация и дизинсекция - по заявлениям  граждан.онт, окраска-1 раз в год(весной) по плану работ; Расчистка - по мере необходимости.</t>
  </si>
  <si>
    <t>твердых бытовых отходов - ежедневно</t>
  </si>
  <si>
    <t>Подготовка дома к сезонной эксплуатации: замена разбитых стекол окон, ремонт и укрепление входных дверей в помещениях общего пользования, прочистка дымовентиляционных каналов, прочистка и ремонт систем наружного и внутреннего водостока кровель,проверка исправности слуховых окон, проверка состояния и ремонт продухов в цоколях зданий, выходов (люки, двери) на кровлю.Проведение технических осмотров здания. Частичный ремонт кровлей и ремонт примыканий,косметический ремонт подъездов, очистка кровли от мусора, снега, наледи сосулек и др.работы, соглавсно описанию работ к договору управления многоквартирным домом).</t>
  </si>
  <si>
    <t>Обслуживание внутридомовых систем электроснабжения</t>
  </si>
  <si>
    <t>Проведение внутренних инженерных систем электроснабжения с составлением актов обследования по текущему и капитальному ремонту. Техническое обслуживание электрооборудования(линий электрических сетей, групповых распределительных и предохранительных щитов и др. работы, предусмотренные в перечне к договору управления, восстановление работоспособности систем электроснабжения).</t>
  </si>
  <si>
    <t>Работы по подготовке к сезонной эксплуатации-1раз в год. Очистка кровли от мусора 1 раз в год.Очистка кровли от снега, наледи,сосулек - по мере необходимости;Проведение технических осмотров здания - 2 раза в год.Остальные работы по текущему ремонту- по утвержденному графику УК, и по заявлениям граждан.</t>
  </si>
  <si>
    <t>Технический осмотр - 2 раза в год. Техническое обслуживание -1 раз в год. Восстановление работоспособности - по завкам граждан.</t>
  </si>
  <si>
    <t>Обслуживание внутридомовых систем теплоснабжения</t>
  </si>
  <si>
    <t>Подготовка дома к сезонной эксплуатации: консервация системы центрального отопления,гидравлические испытания внутренней системы теплоснабжения, регулировка и наладка теплоснабжения, восстановление разрушений тепловой изоляции трубопроводов в чердачных и подвальных помещениях. Проведение технических осмотров внутренних инженерных систем электроснабжения с сотавлением дефектных ведомостей необходимых работ по текущему и капитальному ремонту.</t>
  </si>
  <si>
    <t>Подготовка к сезонной эксплуатации- 1 раз в год(кроме восст.теплоизоляции(по мере необх.);Технический осмотр -2 раза в год;Техническое обслуживание1раз в год.Восст. Работоспособн.- по утв.графику работ</t>
  </si>
  <si>
    <t>Услуги по дератизации, дезинсекции подвальных помещений, благоустройство, грейдеровка территорий, расчистка подъездных путей в зимний период года к контенерным площадкам, ремонт, покраска и восстановление ограждений и оборудования контейнерных площадок и контейнеров, ремонт и окраска элементов детских, спортвных и бельевых площадок.</t>
  </si>
  <si>
    <t>Влажное подметание лестничных площадок и маршей, сметание паутины и пыли с потолков, протирка пыли с колпаков  светильников, подоконников, оконных ограждений в помещениях общего пользования</t>
  </si>
  <si>
    <t>Уборка придомовой территории, уборка мусора на контейнерных площадках и прилегающих территорий вокруг них, площадок для муросборников, сдвижка и подметание снега в местах движения пешеходов, очистка территорий у крылец и пешеходных дорожек, крышек люков и пожарных колодцев от наледи и льда, уборка чердачных и подвальных помещений, стрижка (окос) газонов</t>
  </si>
  <si>
    <t>Обслуживание внутридомовых систем холодного водоснабжения и водоотведения</t>
  </si>
  <si>
    <t>Подготовка к сезонной эксплуатации по мере необходимости- 1 раз в год;Технический осмотр -2 раза в год;Техническое обслуживание1раз в год.Восстановление. работоспособн.- по утв.плану работ. Ремонт трубопроводов по утв. плану. Прочистка по мере необходимости.</t>
  </si>
  <si>
    <t>Подготовка к сезонной эксплуатации;обновление(при необходимости)адресных указателей мест расположения узлов управления внутр. Инж.сист.) Проведение технических осмотров внутр. Системводоотведения с составлением дефектных ведомостей необходимых работ по текущему  ремонту.Техническое обслуживание и текущий ремонт систем  холодного водоснабжения и водоотведения(восстановление работоспособности отдельных элементов и частей внутр. систем ХВС и канализации, ремонт и замена зап.рег. арматуры трубопроводов, очистка засоров трубопр. местного общего пользования,ремонт трубопроводов водоотведения).</t>
  </si>
  <si>
    <r>
      <t>Справочно:</t>
    </r>
    <r>
      <rPr>
        <i/>
        <sz val="10"/>
        <color theme="1"/>
        <rFont val="Calibri"/>
        <family val="2"/>
        <charset val="204"/>
        <scheme val="minor"/>
      </rPr>
      <t>Расходы по управлению: содержание работников АУП, арендная плата за зданиеУК, услуги по обработке и начислению платежей, обработке информации, юридические  и консультационные услуги, комиссионные банков и почтампта по обработке платежей включены в соответствующие статьи  расходов не превышающие плановых отчислений.</t>
    </r>
  </si>
  <si>
    <t>Все выполненные работы подтверждены соответствующими актами выполненных работ и другими учетными документами, находящимися в УК</t>
  </si>
  <si>
    <t>Директор  ООО"Ресурс - Плюс"                                            Т.В.Чернова</t>
  </si>
  <si>
    <t>исп.Селиванова Е.И.</t>
  </si>
  <si>
    <t>за период с 01.02.2012 года по 31.12.2012год.</t>
  </si>
  <si>
    <t>Задолженность населения по оплате за  содержание и текущий ремонт жилфонда на 01.01.2013г.</t>
  </si>
  <si>
    <t>ул. Красноармейская,28</t>
  </si>
  <si>
    <t>ул. Красноармейская,30</t>
  </si>
  <si>
    <t>ул. Красноармейская,32</t>
  </si>
  <si>
    <t>ул. Красноармейская,34</t>
  </si>
  <si>
    <t>ул. Красноармейская,36</t>
  </si>
  <si>
    <t>ул. Красноармейская,38</t>
  </si>
  <si>
    <t xml:space="preserve"> </t>
  </si>
  <si>
    <t>ул. Смирных, 7</t>
  </si>
  <si>
    <t>ул.Смирных, 11</t>
  </si>
  <si>
    <t>ул. Смирных, 13</t>
  </si>
  <si>
    <t>ул. Смирных, 9</t>
  </si>
  <si>
    <t>ул. Советская,38</t>
  </si>
  <si>
    <r>
      <t>Справочно:</t>
    </r>
    <r>
      <rPr>
        <i/>
        <sz val="10"/>
        <color theme="1"/>
        <rFont val="Calibri"/>
        <family val="2"/>
        <charset val="204"/>
        <scheme val="minor"/>
      </rPr>
      <t>Расходы по управлению: содержание работников АУП, арендная плата за здание УК, услуги по обработке и начислению платежей, обработке информации, юридические  и консультационные услуги, комиссионные банков и почтампта по обработке платежей включены в соответствующие статьи  расходов не превышающие плановых отчислений.</t>
    </r>
  </si>
  <si>
    <t>ул. Советская, 18</t>
  </si>
  <si>
    <t>ул. Советская, 34</t>
  </si>
  <si>
    <t>ул. Советская, 32</t>
  </si>
  <si>
    <t>ул. Советская, 40</t>
  </si>
  <si>
    <t>ул. Советская,42</t>
  </si>
  <si>
    <t>ул. Рабочая, 4</t>
  </si>
  <si>
    <t>ул. 2-я М.Александровка, 45</t>
  </si>
  <si>
    <t>ул. 2-я М.Александровка, 45 а</t>
  </si>
  <si>
    <t>ул. Герцена ,  1 а</t>
  </si>
  <si>
    <t>ул. Герцена, 2 а</t>
  </si>
  <si>
    <t>ул. Герцена,  2 в</t>
  </si>
  <si>
    <t>ул. Гецена, 2 г</t>
  </si>
  <si>
    <t>ул.Герцена, 2 е</t>
  </si>
  <si>
    <t>ул. Герцена, 4 а</t>
  </si>
  <si>
    <t>ул. Герцена, 4 б</t>
  </si>
  <si>
    <t>с. Михайловка, пер. Клубный, 9</t>
  </si>
  <si>
    <t>с. Михайловка, ул. Первомайская, 2</t>
  </si>
  <si>
    <t>с. Михайловка, ул. Первомайская, 4</t>
  </si>
  <si>
    <t>с. Михайловка, ул. Первомайская, 6</t>
  </si>
  <si>
    <t>с. Михайловка, пер. Клубный, 6 а</t>
  </si>
  <si>
    <t>с. Михайловка, пер. Клубный, 7</t>
  </si>
  <si>
    <t>с. Михайловка, пер. Клубный, 7, а</t>
  </si>
  <si>
    <t>Директор ООО "Ресурс-Плюс"                                             Т.В.Чернова</t>
  </si>
  <si>
    <t>Уборка 5 раз в неделю; очистка по мере необходимости;Уборка чердаков и подвалов- 1 раз по графику;Расчистка по мере необходимости.</t>
  </si>
  <si>
    <t>Услуги по дератизации, дезинсекции подвальных помещений, благоустройство, грейдеровка территорий, расчистка подъездных путей в зимний период года к контенерным площадкам, ремонт, покраска и восстановление ограждений и оборудования контейнерных площадок и контейнеров, ремонт и окраска элементов детских, спортивных и бельевых площадок.</t>
  </si>
  <si>
    <t>Подготовка к сезонной эксплуатации;обновление(при необходимости)адресных указателей мест расположения узлов управления внутр. Инж.сист.) Проведение технических осмотров внутр. Систем водоотведения с составлением дефектных ведомостей необходимых работ по текущему  ремонту.Техническое обслуживание и текущий ремонт систем  холодного водоснабжения и водоотведения(восстановление работоспособности отдельных элементов и частей внутр. систем ХВС и канализации, ремонт и замена зап.рег. арматуры трубопроводов, очистка засоров трубопр. местного общего пользования,ремонт трубопроводов водоотведения).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</si>
</sst>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/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/>
    <xf numFmtId="0" fontId="3" fillId="0" borderId="2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6" fillId="0" borderId="13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5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107</v>
      </c>
      <c r="B5" s="53"/>
    </row>
    <row r="6" spans="1:2" x14ac:dyDescent="0.25">
      <c r="A6" s="2" t="s">
        <v>49</v>
      </c>
      <c r="B6" s="34">
        <v>76261.94</v>
      </c>
    </row>
    <row r="7" spans="1:2" x14ac:dyDescent="0.25">
      <c r="A7" s="1" t="s">
        <v>50</v>
      </c>
      <c r="B7" s="19">
        <v>210699.16</v>
      </c>
    </row>
    <row r="8" spans="1:2" x14ac:dyDescent="0.25">
      <c r="A8" s="1" t="s">
        <v>51</v>
      </c>
      <c r="B8" s="17">
        <v>178371.46</v>
      </c>
    </row>
    <row r="9" spans="1:2" x14ac:dyDescent="0.25">
      <c r="A9" s="1" t="s">
        <v>11</v>
      </c>
      <c r="B9" s="17">
        <v>179.2</v>
      </c>
    </row>
    <row r="10" spans="1:2" ht="25.5" x14ac:dyDescent="0.25">
      <c r="A10" s="18" t="s">
        <v>78</v>
      </c>
      <c r="B10" s="17">
        <f>SUM(B6+B7-B8-B9)</f>
        <v>108410.43999999999</v>
      </c>
    </row>
    <row r="11" spans="1:2" x14ac:dyDescent="0.25">
      <c r="A11" s="1" t="s">
        <v>3</v>
      </c>
      <c r="B11" s="17">
        <v>9</v>
      </c>
    </row>
    <row r="12" spans="1:2" x14ac:dyDescent="0.25">
      <c r="A12" s="1" t="s">
        <v>12</v>
      </c>
      <c r="B12" s="19">
        <f>SUM(B8-B14)</f>
        <v>-30348.790000000008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208720.25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14600.62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20613.150000000001</v>
      </c>
    </row>
    <row r="20" spans="1:2" ht="48.7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24012.57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30868.52</v>
      </c>
    </row>
    <row r="24" spans="1:2" x14ac:dyDescent="0.25">
      <c r="A24" s="7" t="s">
        <v>9</v>
      </c>
      <c r="B24" s="6"/>
    </row>
    <row r="25" spans="1:2" ht="69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20579.009999999998</v>
      </c>
    </row>
    <row r="27" spans="1:2" ht="124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12969.34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62418.38</v>
      </c>
    </row>
    <row r="31" spans="1:2" ht="92.2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22658.66</v>
      </c>
    </row>
    <row r="33" spans="1:2" ht="123.75" customHeight="1" x14ac:dyDescent="0.25">
      <c r="A33" s="44" t="s">
        <v>72</v>
      </c>
      <c r="B33" s="40" t="s">
        <v>71</v>
      </c>
    </row>
    <row r="34" spans="1:2" ht="51.75" customHeight="1" x14ac:dyDescent="0.25">
      <c r="A34" s="54" t="s">
        <v>91</v>
      </c>
      <c r="B34" s="55"/>
    </row>
    <row r="35" spans="1:2" ht="29.2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opLeftCell="A27" workbookViewId="0">
      <selection activeCell="F29" sqref="F29"/>
    </sheetView>
  </sheetViews>
  <sheetFormatPr defaultRowHeight="15" x14ac:dyDescent="0.25"/>
  <cols>
    <col min="1" max="1" width="73" customWidth="1"/>
    <col min="2" max="2" width="23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31</v>
      </c>
      <c r="B5" s="53"/>
    </row>
    <row r="6" spans="1:2" x14ac:dyDescent="0.25">
      <c r="A6" s="2" t="s">
        <v>49</v>
      </c>
      <c r="B6" s="34">
        <v>25670.77</v>
      </c>
    </row>
    <row r="7" spans="1:2" x14ac:dyDescent="0.25">
      <c r="A7" s="1" t="s">
        <v>50</v>
      </c>
      <c r="B7" s="19">
        <v>92595.98</v>
      </c>
    </row>
    <row r="8" spans="1:2" x14ac:dyDescent="0.25">
      <c r="A8" s="1" t="s">
        <v>51</v>
      </c>
      <c r="B8" s="17">
        <v>76010.570000000007</v>
      </c>
    </row>
    <row r="9" spans="1:2" x14ac:dyDescent="0.25">
      <c r="A9" s="1" t="s">
        <v>11</v>
      </c>
      <c r="B9" s="17">
        <v>2306.85</v>
      </c>
    </row>
    <row r="10" spans="1:2" ht="25.5" x14ac:dyDescent="0.25">
      <c r="A10" s="18" t="s">
        <v>78</v>
      </c>
      <c r="B10" s="17">
        <f>SUM(B6+B7-B8-B9)</f>
        <v>39949.329999999994</v>
      </c>
    </row>
    <row r="11" spans="1:2" x14ac:dyDescent="0.25">
      <c r="A11" s="1" t="s">
        <v>3</v>
      </c>
      <c r="B11" s="17">
        <v>8</v>
      </c>
    </row>
    <row r="12" spans="1:2" x14ac:dyDescent="0.25">
      <c r="A12" s="1" t="s">
        <v>12</v>
      </c>
      <c r="B12" s="19">
        <f>SUM(B8-B14)</f>
        <v>-23944.36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99954.930000000008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9">
        <v>14069.8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17061.79</v>
      </c>
    </row>
    <row r="20" spans="1:2" x14ac:dyDescent="0.25">
      <c r="A20" s="7" t="s">
        <v>9</v>
      </c>
      <c r="B20" s="6"/>
    </row>
    <row r="21" spans="1:2" ht="65.25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11374.53</v>
      </c>
    </row>
    <row r="23" spans="1:2" ht="125.2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7599.19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36573.120000000003</v>
      </c>
    </row>
    <row r="27" spans="1:2" ht="91.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2">
        <v>13276.5</v>
      </c>
    </row>
    <row r="29" spans="1:2" ht="126.75" customHeight="1" x14ac:dyDescent="0.25">
      <c r="A29" s="44" t="s">
        <v>72</v>
      </c>
      <c r="B29" s="40" t="s">
        <v>71</v>
      </c>
    </row>
    <row r="30" spans="1:2" ht="55.5" customHeight="1" x14ac:dyDescent="0.25">
      <c r="A30" s="54" t="s">
        <v>73</v>
      </c>
      <c r="B30" s="55"/>
    </row>
    <row r="31" spans="1:2" ht="30.75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  <row r="37" spans="1:2" x14ac:dyDescent="0.25">
      <c r="A37" s="14"/>
      <c r="B37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7" fitToWidth="0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opLeftCell="A27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104</v>
      </c>
      <c r="B5" s="53"/>
    </row>
    <row r="6" spans="1:2" x14ac:dyDescent="0.25">
      <c r="A6" s="2" t="s">
        <v>49</v>
      </c>
      <c r="B6" s="34">
        <v>61096.65</v>
      </c>
    </row>
    <row r="7" spans="1:2" x14ac:dyDescent="0.25">
      <c r="A7" s="1" t="s">
        <v>50</v>
      </c>
      <c r="B7" s="19">
        <v>101607.08</v>
      </c>
    </row>
    <row r="8" spans="1:2" x14ac:dyDescent="0.25">
      <c r="A8" s="1" t="s">
        <v>51</v>
      </c>
      <c r="B8" s="17">
        <v>59231.42</v>
      </c>
    </row>
    <row r="9" spans="1:2" x14ac:dyDescent="0.25">
      <c r="A9" s="1" t="s">
        <v>11</v>
      </c>
      <c r="B9" s="17">
        <v>9695.23</v>
      </c>
    </row>
    <row r="10" spans="1:2" ht="25.5" x14ac:dyDescent="0.25">
      <c r="A10" s="18" t="s">
        <v>78</v>
      </c>
      <c r="B10" s="17">
        <f>SUM(B6+B7-B8-B9)</f>
        <v>93777.080000000016</v>
      </c>
    </row>
    <row r="11" spans="1:2" x14ac:dyDescent="0.25">
      <c r="A11" s="1" t="s">
        <v>3</v>
      </c>
      <c r="B11" s="17">
        <v>7</v>
      </c>
    </row>
    <row r="12" spans="1:2" x14ac:dyDescent="0.25">
      <c r="A12" s="1" t="s">
        <v>12</v>
      </c>
      <c r="B12" s="19">
        <f>SUM(B8-B14)</f>
        <v>-40907.049999999988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100138.46999999999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14028.15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17011.29</v>
      </c>
    </row>
    <row r="20" spans="1:2" x14ac:dyDescent="0.25">
      <c r="A20" s="7" t="s">
        <v>9</v>
      </c>
      <c r="B20" s="6"/>
    </row>
    <row r="21" spans="1:2" ht="65.25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11340.86</v>
      </c>
    </row>
    <row r="23" spans="1:2" ht="126.7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2">
        <v>7576.7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36944.269999999997</v>
      </c>
    </row>
    <row r="27" spans="1:2" ht="92.2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2">
        <v>13237.2</v>
      </c>
    </row>
    <row r="29" spans="1:2" ht="125.25" customHeight="1" x14ac:dyDescent="0.25">
      <c r="A29" s="44" t="s">
        <v>72</v>
      </c>
      <c r="B29" s="40" t="s">
        <v>71</v>
      </c>
    </row>
    <row r="30" spans="1:2" ht="54" customHeight="1" x14ac:dyDescent="0.25">
      <c r="A30" s="54" t="s">
        <v>73</v>
      </c>
      <c r="B30" s="55"/>
    </row>
    <row r="31" spans="1:2" ht="23.25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  <row r="37" spans="1:2" x14ac:dyDescent="0.25">
      <c r="A37" s="14"/>
      <c r="B37" s="14"/>
    </row>
    <row r="38" spans="1:2" x14ac:dyDescent="0.25">
      <c r="A38" s="14"/>
      <c r="B38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8" fitToWidth="0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opLeftCell="A29" workbookViewId="0">
      <selection activeCell="F29" sqref="F29"/>
    </sheetView>
  </sheetViews>
  <sheetFormatPr defaultRowHeight="15" x14ac:dyDescent="0.25"/>
  <cols>
    <col min="1" max="1" width="71.5703125" customWidth="1"/>
    <col min="2" max="2" width="25.28515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30</v>
      </c>
      <c r="B5" s="53"/>
    </row>
    <row r="6" spans="1:2" x14ac:dyDescent="0.25">
      <c r="A6" s="2" t="s">
        <v>49</v>
      </c>
      <c r="B6" s="34">
        <v>11925.65</v>
      </c>
    </row>
    <row r="7" spans="1:2" x14ac:dyDescent="0.25">
      <c r="A7" s="1" t="s">
        <v>50</v>
      </c>
      <c r="B7" s="19">
        <v>99654.37</v>
      </c>
    </row>
    <row r="8" spans="1:2" x14ac:dyDescent="0.25">
      <c r="A8" s="1" t="s">
        <v>51</v>
      </c>
      <c r="B8" s="17">
        <v>88096.53</v>
      </c>
    </row>
    <row r="9" spans="1:2" x14ac:dyDescent="0.25">
      <c r="A9" s="1" t="s">
        <v>11</v>
      </c>
      <c r="B9" s="17">
        <v>5415.95</v>
      </c>
    </row>
    <row r="10" spans="1:2" ht="25.5" x14ac:dyDescent="0.25">
      <c r="A10" s="18" t="s">
        <v>78</v>
      </c>
      <c r="B10" s="17">
        <f>SUM(B6+B7-B8-B9)</f>
        <v>18067.53999999999</v>
      </c>
    </row>
    <row r="11" spans="1:2" x14ac:dyDescent="0.25">
      <c r="A11" s="1" t="s">
        <v>3</v>
      </c>
      <c r="B11" s="17">
        <v>32</v>
      </c>
    </row>
    <row r="12" spans="1:2" x14ac:dyDescent="0.25">
      <c r="A12" s="1" t="s">
        <v>12</v>
      </c>
      <c r="B12" s="19">
        <f>SUM(B8-B14)</f>
        <v>-22750.67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110847.2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14577.16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18182.259999999998</v>
      </c>
    </row>
    <row r="20" spans="1:2" x14ac:dyDescent="0.25">
      <c r="A20" s="7" t="s">
        <v>9</v>
      </c>
      <c r="B20" s="6"/>
    </row>
    <row r="21" spans="1:2" ht="65.25" customHeight="1" x14ac:dyDescent="0.25">
      <c r="A21" s="43" t="s">
        <v>116</v>
      </c>
      <c r="B21" s="39" t="s">
        <v>57</v>
      </c>
    </row>
    <row r="22" spans="1:2" x14ac:dyDescent="0.25">
      <c r="A22" s="10" t="s">
        <v>10</v>
      </c>
      <c r="B22" s="17">
        <v>12121.5</v>
      </c>
    </row>
    <row r="23" spans="1:2" ht="126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7873.22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44337.8</v>
      </c>
    </row>
    <row r="27" spans="1:2" ht="92.2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13755.26</v>
      </c>
    </row>
    <row r="29" spans="1:2" ht="126.75" customHeight="1" x14ac:dyDescent="0.25">
      <c r="A29" s="44" t="s">
        <v>117</v>
      </c>
      <c r="B29" s="40" t="s">
        <v>71</v>
      </c>
    </row>
    <row r="30" spans="1:2" ht="54.75" customHeight="1" x14ac:dyDescent="0.25">
      <c r="A30" s="54" t="s">
        <v>73</v>
      </c>
      <c r="B30" s="55"/>
    </row>
    <row r="31" spans="1:2" ht="27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7" fitToWidth="0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opLeftCell="A28" workbookViewId="0">
      <selection activeCell="F29" sqref="F29"/>
    </sheetView>
  </sheetViews>
  <sheetFormatPr defaultRowHeight="15" x14ac:dyDescent="0.25"/>
  <cols>
    <col min="1" max="1" width="71.28515625" customWidth="1"/>
    <col min="2" max="2" width="25.28515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103</v>
      </c>
      <c r="B5" s="53"/>
    </row>
    <row r="6" spans="1:2" x14ac:dyDescent="0.25">
      <c r="A6" s="2" t="s">
        <v>49</v>
      </c>
      <c r="B6" s="34">
        <v>270.18</v>
      </c>
    </row>
    <row r="7" spans="1:2" x14ac:dyDescent="0.25">
      <c r="A7" s="1" t="s">
        <v>50</v>
      </c>
      <c r="B7" s="19">
        <v>95972.79</v>
      </c>
    </row>
    <row r="8" spans="1:2" x14ac:dyDescent="0.25">
      <c r="A8" s="1" t="s">
        <v>51</v>
      </c>
      <c r="B8" s="17">
        <v>90719.59</v>
      </c>
    </row>
    <row r="9" spans="1:2" x14ac:dyDescent="0.25">
      <c r="A9" s="1" t="s">
        <v>11</v>
      </c>
      <c r="B9" s="17">
        <v>4771.57</v>
      </c>
    </row>
    <row r="10" spans="1:2" ht="25.5" x14ac:dyDescent="0.25">
      <c r="A10" s="18" t="s">
        <v>78</v>
      </c>
      <c r="B10" s="17">
        <f>SUM(B6+B7-B8-B9)</f>
        <v>751.8099999999904</v>
      </c>
    </row>
    <row r="11" spans="1:2" x14ac:dyDescent="0.25">
      <c r="A11" s="1" t="s">
        <v>3</v>
      </c>
      <c r="B11" s="11">
        <v>22</v>
      </c>
    </row>
    <row r="12" spans="1:2" x14ac:dyDescent="0.25">
      <c r="A12" s="1" t="s">
        <v>12</v>
      </c>
      <c r="B12" s="19">
        <f>SUM(B8-B14)</f>
        <v>-11843.160000000003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102562.75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14262.9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17295.96</v>
      </c>
    </row>
    <row r="20" spans="1:2" x14ac:dyDescent="0.25">
      <c r="A20" s="7" t="s">
        <v>9</v>
      </c>
      <c r="B20" s="6"/>
    </row>
    <row r="21" spans="1:2" ht="66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11530.64</v>
      </c>
    </row>
    <row r="23" spans="1:2" ht="127.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7876.47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38138.06</v>
      </c>
    </row>
    <row r="27" spans="1:2" ht="90.7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13458.72</v>
      </c>
    </row>
    <row r="29" spans="1:2" ht="126.75" customHeight="1" x14ac:dyDescent="0.25">
      <c r="A29" s="44" t="s">
        <v>72</v>
      </c>
      <c r="B29" s="40" t="s">
        <v>71</v>
      </c>
    </row>
    <row r="30" spans="1:2" ht="51" customHeight="1" x14ac:dyDescent="0.25">
      <c r="A30" s="54" t="s">
        <v>73</v>
      </c>
      <c r="B30" s="55"/>
    </row>
    <row r="31" spans="1:2" ht="33.75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2"/>
      <c r="B35" s="47"/>
    </row>
    <row r="36" spans="1:2" x14ac:dyDescent="0.25">
      <c r="A36" s="14"/>
      <c r="B36" s="14"/>
    </row>
    <row r="37" spans="1:2" x14ac:dyDescent="0.25">
      <c r="A37" s="14"/>
      <c r="B37" s="14"/>
    </row>
    <row r="38" spans="1:2" x14ac:dyDescent="0.25">
      <c r="A38" s="14"/>
      <c r="B38" s="14"/>
    </row>
    <row r="39" spans="1:2" x14ac:dyDescent="0.25">
      <c r="A39" s="14"/>
      <c r="B39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opLeftCell="A27" workbookViewId="0">
      <selection activeCell="F29" sqref="F29"/>
    </sheetView>
  </sheetViews>
  <sheetFormatPr defaultRowHeight="15" x14ac:dyDescent="0.25"/>
  <cols>
    <col min="1" max="1" width="70.85546875" customWidth="1"/>
    <col min="2" max="2" width="25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102</v>
      </c>
      <c r="B5" s="53"/>
    </row>
    <row r="6" spans="1:2" x14ac:dyDescent="0.25">
      <c r="A6" s="2" t="s">
        <v>49</v>
      </c>
      <c r="B6" s="34">
        <v>40173.449999999997</v>
      </c>
    </row>
    <row r="7" spans="1:2" x14ac:dyDescent="0.25">
      <c r="A7" s="1" t="s">
        <v>50</v>
      </c>
      <c r="B7" s="19">
        <v>96180.98</v>
      </c>
    </row>
    <row r="8" spans="1:2" x14ac:dyDescent="0.25">
      <c r="A8" s="1" t="s">
        <v>51</v>
      </c>
      <c r="B8" s="17">
        <v>64536.57</v>
      </c>
    </row>
    <row r="9" spans="1:2" x14ac:dyDescent="0.25">
      <c r="A9" s="1" t="s">
        <v>11</v>
      </c>
      <c r="B9" s="17">
        <v>2636.4</v>
      </c>
    </row>
    <row r="10" spans="1:2" ht="25.5" x14ac:dyDescent="0.25">
      <c r="A10" s="18" t="s">
        <v>78</v>
      </c>
      <c r="B10" s="17">
        <f>SUM(B6+B7-B8-B9)</f>
        <v>69181.459999999992</v>
      </c>
    </row>
    <row r="11" spans="1:2" x14ac:dyDescent="0.25">
      <c r="A11" s="1" t="s">
        <v>3</v>
      </c>
      <c r="B11" s="17">
        <v>32</v>
      </c>
    </row>
    <row r="12" spans="1:2" x14ac:dyDescent="0.25">
      <c r="A12" s="1" t="s">
        <v>12</v>
      </c>
      <c r="B12" s="19">
        <f>SUM(B8-B14)</f>
        <v>-40238.700000000004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104775.27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14569.59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17667.86</v>
      </c>
    </row>
    <row r="20" spans="1:2" x14ac:dyDescent="0.25">
      <c r="A20" s="7" t="s">
        <v>9</v>
      </c>
      <c r="B20" s="6"/>
    </row>
    <row r="21" spans="1:2" ht="66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11778.58</v>
      </c>
    </row>
    <row r="23" spans="1:2" ht="127.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7918.86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39092.269999999997</v>
      </c>
    </row>
    <row r="27" spans="1:2" ht="93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13748.11</v>
      </c>
    </row>
    <row r="29" spans="1:2" ht="126" customHeight="1" x14ac:dyDescent="0.25">
      <c r="A29" s="44" t="s">
        <v>72</v>
      </c>
      <c r="B29" s="40" t="s">
        <v>71</v>
      </c>
    </row>
    <row r="30" spans="1:2" ht="51.75" customHeight="1" x14ac:dyDescent="0.25">
      <c r="A30" s="54" t="s">
        <v>73</v>
      </c>
      <c r="B30" s="55"/>
    </row>
    <row r="31" spans="1:2" ht="27.75" customHeight="1" thickBot="1" x14ac:dyDescent="0.3">
      <c r="A31" s="49" t="s">
        <v>74</v>
      </c>
      <c r="B31" s="50"/>
    </row>
    <row r="32" spans="1:2" ht="30.75" customHeight="1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114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  <row r="37" spans="1:2" x14ac:dyDescent="0.25">
      <c r="A37" s="14"/>
      <c r="B37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6" fitToWidth="0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6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6" t="s">
        <v>101</v>
      </c>
      <c r="B5" s="57"/>
    </row>
    <row r="6" spans="1:2" x14ac:dyDescent="0.25">
      <c r="A6" s="2" t="s">
        <v>49</v>
      </c>
      <c r="B6" s="34">
        <v>28970.69</v>
      </c>
    </row>
    <row r="7" spans="1:2" x14ac:dyDescent="0.25">
      <c r="A7" s="1" t="s">
        <v>50</v>
      </c>
      <c r="B7" s="19">
        <v>98827.42</v>
      </c>
    </row>
    <row r="8" spans="1:2" x14ac:dyDescent="0.25">
      <c r="A8" s="1" t="s">
        <v>51</v>
      </c>
      <c r="B8" s="17">
        <v>73349.11</v>
      </c>
    </row>
    <row r="9" spans="1:2" x14ac:dyDescent="0.25">
      <c r="A9" s="1" t="s">
        <v>11</v>
      </c>
      <c r="B9" s="17">
        <v>3461.82</v>
      </c>
    </row>
    <row r="10" spans="1:2" ht="25.5" x14ac:dyDescent="0.25">
      <c r="A10" s="18" t="s">
        <v>78</v>
      </c>
      <c r="B10" s="17">
        <f>SUM(B6+B7-B8-B9)</f>
        <v>50987.18</v>
      </c>
    </row>
    <row r="11" spans="1:2" x14ac:dyDescent="0.25">
      <c r="A11" s="1" t="s">
        <v>3</v>
      </c>
      <c r="B11" s="11">
        <v>36</v>
      </c>
    </row>
    <row r="12" spans="1:2" x14ac:dyDescent="0.25">
      <c r="A12" s="1" t="s">
        <v>12</v>
      </c>
      <c r="B12" s="19">
        <f>SUM(B8-B14)</f>
        <v>-32482.180000000008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105831.29000000001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14842.2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17998.45</v>
      </c>
    </row>
    <row r="20" spans="1:2" x14ac:dyDescent="0.25">
      <c r="A20" s="7" t="s">
        <v>9</v>
      </c>
      <c r="B20" s="6"/>
    </row>
    <row r="21" spans="1:2" ht="66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11998.96</v>
      </c>
    </row>
    <row r="23" spans="1:2" ht="117.7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8049.85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38936.480000000003</v>
      </c>
    </row>
    <row r="27" spans="1:2" ht="93.7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14005.35</v>
      </c>
    </row>
    <row r="29" spans="1:2" ht="104.25" customHeight="1" x14ac:dyDescent="0.25">
      <c r="A29" s="44" t="s">
        <v>72</v>
      </c>
      <c r="B29" s="40" t="s">
        <v>71</v>
      </c>
    </row>
    <row r="30" spans="1:2" ht="51.75" customHeight="1" x14ac:dyDescent="0.25">
      <c r="A30" s="54" t="s">
        <v>73</v>
      </c>
      <c r="B30" s="55"/>
    </row>
    <row r="31" spans="1:2" ht="30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ht="30.75" customHeight="1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  <row r="37" spans="1:2" x14ac:dyDescent="0.25">
      <c r="A37" s="14"/>
      <c r="B37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8" fitToWidth="0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5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100</v>
      </c>
      <c r="B5" s="53"/>
    </row>
    <row r="6" spans="1:2" x14ac:dyDescent="0.25">
      <c r="A6" s="2" t="s">
        <v>49</v>
      </c>
      <c r="B6" s="34">
        <v>42139.38</v>
      </c>
    </row>
    <row r="7" spans="1:2" x14ac:dyDescent="0.25">
      <c r="A7" s="1" t="s">
        <v>50</v>
      </c>
      <c r="B7" s="19">
        <v>122343.84</v>
      </c>
    </row>
    <row r="8" spans="1:2" x14ac:dyDescent="0.25">
      <c r="A8" s="1" t="s">
        <v>51</v>
      </c>
      <c r="B8" s="17">
        <v>89003.49</v>
      </c>
    </row>
    <row r="9" spans="1:2" x14ac:dyDescent="0.25">
      <c r="A9" s="1" t="s">
        <v>11</v>
      </c>
      <c r="B9" s="17">
        <v>4284.1499999999996</v>
      </c>
    </row>
    <row r="10" spans="1:2" ht="25.5" x14ac:dyDescent="0.25">
      <c r="A10" s="18" t="s">
        <v>78</v>
      </c>
      <c r="B10" s="17">
        <f>SUM(B6+B7-B8-B9)</f>
        <v>71195.58</v>
      </c>
    </row>
    <row r="11" spans="1:2" x14ac:dyDescent="0.25">
      <c r="A11" s="1" t="s">
        <v>3</v>
      </c>
      <c r="B11" s="17">
        <v>15</v>
      </c>
    </row>
    <row r="12" spans="1:2" x14ac:dyDescent="0.25">
      <c r="A12" s="1" t="s">
        <v>12</v>
      </c>
      <c r="B12" s="19">
        <f>SUM(B8-B14)</f>
        <v>-41256.17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130259.66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18333.150000000001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22231.759999999998</v>
      </c>
    </row>
    <row r="20" spans="1:2" x14ac:dyDescent="0.25">
      <c r="A20" s="7" t="s">
        <v>9</v>
      </c>
      <c r="B20" s="6"/>
    </row>
    <row r="21" spans="1:2" ht="65.25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14821.17</v>
      </c>
    </row>
    <row r="23" spans="1:2" ht="127.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9918.83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47655.28</v>
      </c>
    </row>
    <row r="27" spans="1:2" ht="90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17299.47</v>
      </c>
    </row>
    <row r="29" spans="1:2" ht="129" customHeight="1" x14ac:dyDescent="0.25">
      <c r="A29" s="44" t="s">
        <v>72</v>
      </c>
      <c r="B29" s="40" t="s">
        <v>71</v>
      </c>
    </row>
    <row r="30" spans="1:2" ht="54" customHeight="1" x14ac:dyDescent="0.25">
      <c r="A30" s="54" t="s">
        <v>73</v>
      </c>
      <c r="B30" s="55"/>
    </row>
    <row r="31" spans="1:2" ht="34.5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  <row r="37" spans="1:2" x14ac:dyDescent="0.25">
      <c r="A37" s="14"/>
      <c r="B37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6" fitToWidth="0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6.140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99</v>
      </c>
      <c r="B5" s="53"/>
    </row>
    <row r="6" spans="1:2" x14ac:dyDescent="0.25">
      <c r="A6" s="2" t="s">
        <v>49</v>
      </c>
      <c r="B6" s="34">
        <v>78093.009999999995</v>
      </c>
    </row>
    <row r="7" spans="1:2" x14ac:dyDescent="0.25">
      <c r="A7" s="1" t="s">
        <v>50</v>
      </c>
      <c r="B7" s="19">
        <v>193185.83</v>
      </c>
    </row>
    <row r="8" spans="1:2" x14ac:dyDescent="0.25">
      <c r="A8" s="1" t="s">
        <v>51</v>
      </c>
      <c r="B8" s="17">
        <v>134914.96</v>
      </c>
    </row>
    <row r="9" spans="1:2" x14ac:dyDescent="0.25">
      <c r="A9" s="1" t="s">
        <v>11</v>
      </c>
      <c r="B9" s="17">
        <v>8330.82</v>
      </c>
    </row>
    <row r="10" spans="1:2" ht="25.5" x14ac:dyDescent="0.25">
      <c r="A10" s="18" t="s">
        <v>78</v>
      </c>
      <c r="B10" s="17">
        <f>SUM(B6+B7-B8-B9)</f>
        <v>128033.05999999997</v>
      </c>
    </row>
    <row r="11" spans="1:2" x14ac:dyDescent="0.25">
      <c r="A11" s="1" t="s">
        <v>3</v>
      </c>
      <c r="B11" s="11">
        <v>32</v>
      </c>
    </row>
    <row r="12" spans="1:2" x14ac:dyDescent="0.25">
      <c r="A12" s="1" t="s">
        <v>12</v>
      </c>
      <c r="B12" s="19">
        <f>SUM(B8-B14)</f>
        <v>-68670.090000000026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203585.05000000002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28654.54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34748.019999999997</v>
      </c>
    </row>
    <row r="20" spans="1:2" x14ac:dyDescent="0.25">
      <c r="A20" s="7" t="s">
        <v>9</v>
      </c>
      <c r="B20" s="6"/>
    </row>
    <row r="21" spans="1:2" ht="68.25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23165.35</v>
      </c>
    </row>
    <row r="23" spans="1:2" ht="117.7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15493.48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74484.75</v>
      </c>
    </row>
    <row r="27" spans="1:2" ht="81.7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27038.91</v>
      </c>
    </row>
    <row r="29" spans="1:2" ht="99.75" customHeight="1" x14ac:dyDescent="0.25">
      <c r="A29" s="44" t="s">
        <v>72</v>
      </c>
      <c r="B29" s="40" t="s">
        <v>71</v>
      </c>
    </row>
    <row r="30" spans="1:2" ht="55.5" customHeight="1" x14ac:dyDescent="0.25">
      <c r="A30" s="54" t="s">
        <v>73</v>
      </c>
      <c r="B30" s="55"/>
    </row>
    <row r="31" spans="1:2" ht="30.75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80" fitToWidth="0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opLeftCell="A27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98</v>
      </c>
      <c r="B5" s="53"/>
    </row>
    <row r="6" spans="1:2" x14ac:dyDescent="0.25">
      <c r="A6" s="2" t="s">
        <v>49</v>
      </c>
      <c r="B6" s="34">
        <v>71559.11</v>
      </c>
    </row>
    <row r="7" spans="1:2" x14ac:dyDescent="0.25">
      <c r="A7" s="1" t="s">
        <v>50</v>
      </c>
      <c r="B7" s="19">
        <v>189984.35</v>
      </c>
    </row>
    <row r="8" spans="1:2" x14ac:dyDescent="0.25">
      <c r="A8" s="1" t="s">
        <v>51</v>
      </c>
      <c r="B8" s="17">
        <v>158007.99</v>
      </c>
    </row>
    <row r="9" spans="1:2" x14ac:dyDescent="0.25">
      <c r="A9" s="1" t="s">
        <v>11</v>
      </c>
      <c r="B9" s="17">
        <v>12202.38</v>
      </c>
    </row>
    <row r="10" spans="1:2" ht="25.5" x14ac:dyDescent="0.25">
      <c r="A10" s="18" t="s">
        <v>78</v>
      </c>
      <c r="B10" s="17">
        <f>SUM(B6+B7-B8-B9)</f>
        <v>91333.090000000026</v>
      </c>
    </row>
    <row r="11" spans="1:2" x14ac:dyDescent="0.25">
      <c r="A11" s="1" t="s">
        <v>3</v>
      </c>
      <c r="B11" s="17">
        <v>25</v>
      </c>
    </row>
    <row r="12" spans="1:2" x14ac:dyDescent="0.25">
      <c r="A12" s="1" t="s">
        <v>12</v>
      </c>
      <c r="B12" s="19">
        <f>SUM(B8-B14)</f>
        <v>-42224.670000000013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200232.66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28185.040000000001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34178.69</v>
      </c>
    </row>
    <row r="20" spans="1:2" x14ac:dyDescent="0.25">
      <c r="A20" s="7" t="s">
        <v>9</v>
      </c>
      <c r="B20" s="6"/>
    </row>
    <row r="21" spans="1:2" ht="65.25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22785.79</v>
      </c>
    </row>
    <row r="23" spans="1:2" ht="117.7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15222.93</v>
      </c>
    </row>
    <row r="25" spans="1:2" ht="60" x14ac:dyDescent="0.25">
      <c r="A25" s="16" t="s">
        <v>61</v>
      </c>
      <c r="B25" s="40" t="s">
        <v>63</v>
      </c>
    </row>
    <row r="26" spans="1:2" ht="30.75" customHeight="1" x14ac:dyDescent="0.25">
      <c r="A26" s="41" t="s">
        <v>64</v>
      </c>
      <c r="B26" s="22">
        <v>73264.34</v>
      </c>
    </row>
    <row r="27" spans="1:2" ht="89.2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26595.87</v>
      </c>
    </row>
    <row r="29" spans="1:2" ht="118.5" customHeight="1" x14ac:dyDescent="0.25">
      <c r="A29" s="44" t="s">
        <v>72</v>
      </c>
      <c r="B29" s="40" t="s">
        <v>71</v>
      </c>
    </row>
    <row r="30" spans="1:2" ht="51" customHeight="1" x14ac:dyDescent="0.25">
      <c r="A30" s="54" t="s">
        <v>73</v>
      </c>
      <c r="B30" s="55"/>
    </row>
    <row r="31" spans="1:2" ht="30" customHeight="1" thickBot="1" x14ac:dyDescent="0.3">
      <c r="A31" s="49" t="s">
        <v>74</v>
      </c>
      <c r="B31" s="50"/>
    </row>
    <row r="32" spans="1:2" x14ac:dyDescent="0.25">
      <c r="A32" s="46" t="s">
        <v>76</v>
      </c>
      <c r="B32" s="14"/>
    </row>
    <row r="33" spans="1:2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7" fitToWidth="0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6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97</v>
      </c>
      <c r="B5" s="53"/>
    </row>
    <row r="6" spans="1:2" x14ac:dyDescent="0.25">
      <c r="A6" s="2" t="s">
        <v>49</v>
      </c>
      <c r="B6" s="34">
        <v>245424.96</v>
      </c>
    </row>
    <row r="7" spans="1:2" x14ac:dyDescent="0.25">
      <c r="A7" s="1" t="s">
        <v>50</v>
      </c>
      <c r="B7" s="19">
        <v>869048.27</v>
      </c>
    </row>
    <row r="8" spans="1:2" x14ac:dyDescent="0.25">
      <c r="A8" s="1" t="s">
        <v>51</v>
      </c>
      <c r="B8" s="17">
        <v>720360.91</v>
      </c>
    </row>
    <row r="9" spans="1:2" x14ac:dyDescent="0.25">
      <c r="A9" s="1" t="s">
        <v>11</v>
      </c>
      <c r="B9" s="17">
        <v>992.02</v>
      </c>
    </row>
    <row r="10" spans="1:2" ht="25.5" x14ac:dyDescent="0.25">
      <c r="A10" s="18" t="s">
        <v>78</v>
      </c>
      <c r="B10" s="17">
        <f>SUM(B6+B7-B8-B9)</f>
        <v>393120.29999999993</v>
      </c>
    </row>
    <row r="11" spans="1:2" x14ac:dyDescent="0.25">
      <c r="A11" s="1" t="s">
        <v>3</v>
      </c>
      <c r="B11" s="17">
        <v>112</v>
      </c>
    </row>
    <row r="12" spans="1:2" x14ac:dyDescent="0.25">
      <c r="A12" s="1" t="s">
        <v>12</v>
      </c>
      <c r="B12" s="19">
        <f>SUM(B8-B14)</f>
        <v>-128764.22999999998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849125.14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60198.2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84987.78</v>
      </c>
    </row>
    <row r="20" spans="1:2" ht="48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99003.56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120132.54</v>
      </c>
    </row>
    <row r="24" spans="1:2" x14ac:dyDescent="0.25">
      <c r="A24" s="7" t="s">
        <v>9</v>
      </c>
      <c r="B24" s="6"/>
    </row>
    <row r="25" spans="1:2" ht="66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80088.36</v>
      </c>
    </row>
    <row r="27" spans="1:2" ht="119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53942.95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257350.34</v>
      </c>
    </row>
    <row r="31" spans="1:2" ht="91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93421.41</v>
      </c>
    </row>
    <row r="33" spans="1:2" ht="101.25" customHeight="1" x14ac:dyDescent="0.25">
      <c r="A33" s="44" t="s">
        <v>72</v>
      </c>
      <c r="B33" s="40" t="s">
        <v>71</v>
      </c>
    </row>
    <row r="34" spans="1:2" ht="51.75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32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113</v>
      </c>
      <c r="B5" s="53"/>
    </row>
    <row r="6" spans="1:2" x14ac:dyDescent="0.25">
      <c r="A6" s="2" t="s">
        <v>49</v>
      </c>
      <c r="B6" s="34">
        <v>151925.69</v>
      </c>
    </row>
    <row r="7" spans="1:2" x14ac:dyDescent="0.25">
      <c r="A7" s="1" t="s">
        <v>50</v>
      </c>
      <c r="B7" s="19">
        <v>210009.92</v>
      </c>
    </row>
    <row r="8" spans="1:2" x14ac:dyDescent="0.25">
      <c r="A8" s="1" t="s">
        <v>51</v>
      </c>
      <c r="B8" s="17">
        <v>114404.06</v>
      </c>
    </row>
    <row r="9" spans="1:2" x14ac:dyDescent="0.25">
      <c r="A9" s="1" t="s">
        <v>11</v>
      </c>
      <c r="B9" s="19">
        <v>441</v>
      </c>
    </row>
    <row r="10" spans="1:2" ht="25.5" x14ac:dyDescent="0.25">
      <c r="A10" s="18" t="s">
        <v>78</v>
      </c>
      <c r="B10" s="17">
        <f>SUM(B6+B7-B8-B9)</f>
        <v>247090.55</v>
      </c>
    </row>
    <row r="11" spans="1:2" x14ac:dyDescent="0.25">
      <c r="A11" s="1" t="s">
        <v>3</v>
      </c>
      <c r="B11" s="17">
        <v>3</v>
      </c>
    </row>
    <row r="12" spans="1:2" x14ac:dyDescent="0.25">
      <c r="A12" s="1" t="s">
        <v>12</v>
      </c>
      <c r="B12" s="19">
        <f>SUM(B8-B14)</f>
        <v>-93665.99000000002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208070.05000000002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14609.83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20626.150000000001</v>
      </c>
    </row>
    <row r="20" spans="1:2" ht="46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24027.71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29981.279999999999</v>
      </c>
    </row>
    <row r="24" spans="1:2" x14ac:dyDescent="0.25">
      <c r="A24" s="7" t="s">
        <v>9</v>
      </c>
      <c r="B24" s="6"/>
    </row>
    <row r="25" spans="1:2" ht="69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19986.86</v>
      </c>
    </row>
    <row r="27" spans="1:2" ht="126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12977.52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63187.75</v>
      </c>
    </row>
    <row r="31" spans="1:2" ht="95.2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22672.95</v>
      </c>
    </row>
    <row r="33" spans="1:2" ht="131.25" customHeight="1" x14ac:dyDescent="0.25">
      <c r="A33" s="44" t="s">
        <v>72</v>
      </c>
      <c r="B33" s="40" t="s">
        <v>71</v>
      </c>
    </row>
    <row r="34" spans="1:2" ht="54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5.42578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96</v>
      </c>
      <c r="B5" s="53"/>
    </row>
    <row r="6" spans="1:2" x14ac:dyDescent="0.25">
      <c r="A6" s="2" t="s">
        <v>49</v>
      </c>
      <c r="B6" s="34">
        <v>206711.87</v>
      </c>
    </row>
    <row r="7" spans="1:2" x14ac:dyDescent="0.25">
      <c r="A7" s="1" t="s">
        <v>50</v>
      </c>
      <c r="B7" s="19">
        <v>1288993.42</v>
      </c>
    </row>
    <row r="8" spans="1:2" x14ac:dyDescent="0.25">
      <c r="A8" s="1" t="s">
        <v>51</v>
      </c>
      <c r="B8" s="17">
        <v>1174375.95</v>
      </c>
    </row>
    <row r="9" spans="1:2" x14ac:dyDescent="0.25">
      <c r="A9" s="1" t="s">
        <v>11</v>
      </c>
      <c r="B9" s="17">
        <v>2152.23</v>
      </c>
    </row>
    <row r="10" spans="1:2" ht="25.5" x14ac:dyDescent="0.25">
      <c r="A10" s="18" t="s">
        <v>78</v>
      </c>
      <c r="B10" s="17">
        <f>SUM(B6+B7-B8-B9)</f>
        <v>319177.1100000001</v>
      </c>
    </row>
    <row r="11" spans="1:2" x14ac:dyDescent="0.25">
      <c r="A11" s="1" t="s">
        <v>3</v>
      </c>
      <c r="B11" s="11"/>
    </row>
    <row r="12" spans="1:2" x14ac:dyDescent="0.25">
      <c r="A12" s="1" t="s">
        <v>12</v>
      </c>
      <c r="B12" s="19">
        <f>SUM(B8-B14)</f>
        <v>-85454.860000000102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1259830.81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89325.77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126110.06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146907.53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178263.2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118842.13</v>
      </c>
    </row>
    <row r="27" spans="1:2" ht="127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79847.16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381910.55</v>
      </c>
    </row>
    <row r="31" spans="1:2" ht="93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138624.41</v>
      </c>
    </row>
    <row r="33" spans="1:2" ht="127.5" customHeight="1" x14ac:dyDescent="0.25">
      <c r="A33" s="44" t="s">
        <v>72</v>
      </c>
      <c r="B33" s="40" t="s">
        <v>71</v>
      </c>
    </row>
    <row r="34" spans="1:2" ht="51.75" customHeight="1" x14ac:dyDescent="0.25">
      <c r="A34" s="54" t="s">
        <v>73</v>
      </c>
      <c r="B34" s="55"/>
    </row>
    <row r="35" spans="1:2" ht="30.7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32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95</v>
      </c>
      <c r="B5" s="53"/>
    </row>
    <row r="6" spans="1:2" x14ac:dyDescent="0.25">
      <c r="A6" s="2" t="s">
        <v>49</v>
      </c>
      <c r="B6" s="34">
        <v>196627.23</v>
      </c>
    </row>
    <row r="7" spans="1:2" x14ac:dyDescent="0.25">
      <c r="A7" s="1" t="s">
        <v>50</v>
      </c>
      <c r="B7" s="19">
        <v>1286641.6399999999</v>
      </c>
    </row>
    <row r="8" spans="1:2" x14ac:dyDescent="0.25">
      <c r="A8" s="1" t="s">
        <v>51</v>
      </c>
      <c r="B8" s="17">
        <v>1213390.57</v>
      </c>
    </row>
    <row r="9" spans="1:2" x14ac:dyDescent="0.25">
      <c r="A9" s="1" t="s">
        <v>11</v>
      </c>
      <c r="B9" s="17">
        <v>3616.59</v>
      </c>
    </row>
    <row r="10" spans="1:2" ht="25.5" x14ac:dyDescent="0.25">
      <c r="A10" s="18" t="s">
        <v>78</v>
      </c>
      <c r="B10" s="17">
        <f>SUM(B6+B7-B8-B9)</f>
        <v>266261.70999999979</v>
      </c>
    </row>
    <row r="11" spans="1:2" x14ac:dyDescent="0.25">
      <c r="A11" s="1" t="s">
        <v>3</v>
      </c>
      <c r="B11" s="17">
        <v>149</v>
      </c>
    </row>
    <row r="12" spans="1:2" x14ac:dyDescent="0.25">
      <c r="A12" s="1" t="s">
        <v>12</v>
      </c>
      <c r="B12" s="19">
        <f>SUM(B8-B14)</f>
        <v>-47664.419999999925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1261054.99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89370.44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126173.12</v>
      </c>
    </row>
    <row r="20" spans="1:2" ht="48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146980.98000000001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178236.98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118824.65</v>
      </c>
    </row>
    <row r="27" spans="1:2" ht="130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79641.679999999993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383133.43</v>
      </c>
    </row>
    <row r="31" spans="1:2" ht="96.7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138693.71</v>
      </c>
    </row>
    <row r="33" spans="1:2" ht="126" customHeight="1" x14ac:dyDescent="0.25">
      <c r="A33" s="44" t="s">
        <v>72</v>
      </c>
      <c r="B33" s="40" t="s">
        <v>71</v>
      </c>
    </row>
    <row r="34" spans="1:2" ht="57" customHeight="1" x14ac:dyDescent="0.25">
      <c r="A34" s="54" t="s">
        <v>73</v>
      </c>
      <c r="B34" s="55"/>
    </row>
    <row r="35" spans="1:2" ht="27.7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6" fitToWidth="0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4" workbookViewId="0">
      <selection activeCell="F29" sqref="F29"/>
    </sheetView>
  </sheetViews>
  <sheetFormatPr defaultRowHeight="15" x14ac:dyDescent="0.25"/>
  <cols>
    <col min="1" max="1" width="70.42578125" customWidth="1"/>
    <col min="2" max="2" width="26.28515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94</v>
      </c>
      <c r="B5" s="53"/>
    </row>
    <row r="6" spans="1:2" x14ac:dyDescent="0.25">
      <c r="A6" s="2" t="s">
        <v>49</v>
      </c>
      <c r="B6" s="34">
        <v>191655.67999999999</v>
      </c>
    </row>
    <row r="7" spans="1:2" x14ac:dyDescent="0.25">
      <c r="A7" s="1" t="s">
        <v>50</v>
      </c>
      <c r="B7" s="19">
        <v>847247.15</v>
      </c>
    </row>
    <row r="8" spans="1:2" x14ac:dyDescent="0.25">
      <c r="A8" s="1" t="s">
        <v>51</v>
      </c>
      <c r="B8" s="17">
        <v>740970.8</v>
      </c>
    </row>
    <row r="9" spans="1:2" x14ac:dyDescent="0.25">
      <c r="A9" s="1" t="s">
        <v>11</v>
      </c>
      <c r="B9" s="17">
        <v>2260.8000000000002</v>
      </c>
    </row>
    <row r="10" spans="1:2" ht="25.5" x14ac:dyDescent="0.25">
      <c r="A10" s="18" t="s">
        <v>78</v>
      </c>
      <c r="B10" s="17">
        <f>SUM(B6+B7-B8-B9)</f>
        <v>295671.23000000004</v>
      </c>
    </row>
    <row r="11" spans="1:2" x14ac:dyDescent="0.25">
      <c r="A11" s="1" t="s">
        <v>3</v>
      </c>
      <c r="B11" s="17">
        <v>92</v>
      </c>
    </row>
    <row r="12" spans="1:2" x14ac:dyDescent="0.25">
      <c r="A12" s="1" t="s">
        <v>12</v>
      </c>
      <c r="B12" s="19">
        <f>SUM(B8-B14)</f>
        <v>-92214.129999999888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833184.92999999993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59100.05</v>
      </c>
    </row>
    <row r="18" spans="1:2" ht="63.75" x14ac:dyDescent="0.25">
      <c r="A18" s="23" t="s">
        <v>69</v>
      </c>
      <c r="B18" s="35" t="s">
        <v>115</v>
      </c>
    </row>
    <row r="19" spans="1:2" x14ac:dyDescent="0.25">
      <c r="A19" s="10" t="s">
        <v>56</v>
      </c>
      <c r="B19" s="19">
        <v>83437.41</v>
      </c>
    </row>
    <row r="20" spans="1:2" ht="51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97197.5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117904.65</v>
      </c>
    </row>
    <row r="24" spans="1:2" x14ac:dyDescent="0.25">
      <c r="A24" s="7" t="s">
        <v>9</v>
      </c>
      <c r="B24" s="6"/>
    </row>
    <row r="25" spans="1:2" ht="65.2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78603.100000000006</v>
      </c>
    </row>
    <row r="27" spans="1:2" ht="117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52530.95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252694.07</v>
      </c>
    </row>
    <row r="31" spans="1:2" ht="79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91717.2</v>
      </c>
    </row>
    <row r="33" spans="1:2" ht="99.75" customHeight="1" x14ac:dyDescent="0.25">
      <c r="A33" s="44" t="s">
        <v>72</v>
      </c>
      <c r="B33" s="40" t="s">
        <v>71</v>
      </c>
    </row>
    <row r="34" spans="1:2" ht="57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70" fitToWidth="0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93</v>
      </c>
      <c r="B5" s="53"/>
    </row>
    <row r="6" spans="1:2" x14ac:dyDescent="0.25">
      <c r="A6" s="2" t="s">
        <v>49</v>
      </c>
      <c r="B6" s="34">
        <v>244396.79999999999</v>
      </c>
    </row>
    <row r="7" spans="1:2" x14ac:dyDescent="0.25">
      <c r="A7" s="1" t="s">
        <v>50</v>
      </c>
      <c r="B7" s="19">
        <v>1513754.77</v>
      </c>
    </row>
    <row r="8" spans="1:2" x14ac:dyDescent="0.25">
      <c r="A8" s="1" t="s">
        <v>51</v>
      </c>
      <c r="B8" s="17">
        <v>1379845.97</v>
      </c>
    </row>
    <row r="9" spans="1:2" x14ac:dyDescent="0.25">
      <c r="A9" s="1" t="s">
        <v>11</v>
      </c>
      <c r="B9" s="17">
        <v>6696.68</v>
      </c>
    </row>
    <row r="10" spans="1:2" ht="25.5" x14ac:dyDescent="0.25">
      <c r="A10" s="18" t="s">
        <v>78</v>
      </c>
      <c r="B10" s="17">
        <f>SUM(B6+B7-B8-B9)</f>
        <v>371608.9200000001</v>
      </c>
    </row>
    <row r="11" spans="1:2" x14ac:dyDescent="0.25">
      <c r="A11" s="1" t="s">
        <v>3</v>
      </c>
      <c r="B11" s="11">
        <v>110</v>
      </c>
    </row>
    <row r="12" spans="1:2" x14ac:dyDescent="0.25">
      <c r="A12" s="1" t="s">
        <v>12</v>
      </c>
      <c r="B12" s="19">
        <f>SUM(B8-B14)</f>
        <v>-240673.15000000014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1620519.12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114534.98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161700.41</v>
      </c>
    </row>
    <row r="20" spans="1:2" ht="45.7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188367.25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230323.75</v>
      </c>
    </row>
    <row r="24" spans="1:2" x14ac:dyDescent="0.25">
      <c r="A24" s="7" t="s">
        <v>9</v>
      </c>
      <c r="B24" s="6"/>
    </row>
    <row r="25" spans="1:2" ht="67.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153549.16</v>
      </c>
    </row>
    <row r="27" spans="1:2" ht="123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102422.32</v>
      </c>
    </row>
    <row r="29" spans="1:2" ht="75" customHeight="1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491874.75</v>
      </c>
    </row>
    <row r="31" spans="1:2" ht="92.2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177746.5</v>
      </c>
    </row>
    <row r="33" spans="1:2" ht="126.75" customHeight="1" x14ac:dyDescent="0.25">
      <c r="A33" s="44" t="s">
        <v>72</v>
      </c>
      <c r="B33" s="40" t="s">
        <v>71</v>
      </c>
    </row>
    <row r="34" spans="1:2" ht="52.5" customHeight="1" x14ac:dyDescent="0.25">
      <c r="A34" s="54" t="s">
        <v>73</v>
      </c>
      <c r="B34" s="55"/>
    </row>
    <row r="35" spans="1:2" ht="31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6" fitToWidth="0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92</v>
      </c>
      <c r="B5" s="53"/>
    </row>
    <row r="6" spans="1:2" x14ac:dyDescent="0.25">
      <c r="A6" s="2" t="s">
        <v>49</v>
      </c>
      <c r="B6" s="34">
        <v>189283.98</v>
      </c>
    </row>
    <row r="7" spans="1:2" x14ac:dyDescent="0.25">
      <c r="A7" s="1" t="s">
        <v>50</v>
      </c>
      <c r="B7" s="19">
        <v>604768.93000000005</v>
      </c>
    </row>
    <row r="8" spans="1:2" x14ac:dyDescent="0.25">
      <c r="A8" s="1" t="s">
        <v>51</v>
      </c>
      <c r="B8" s="19">
        <v>511759</v>
      </c>
    </row>
    <row r="9" spans="1:2" x14ac:dyDescent="0.25">
      <c r="A9" s="1" t="s">
        <v>11</v>
      </c>
      <c r="B9" s="17">
        <v>2150.6999999999998</v>
      </c>
    </row>
    <row r="10" spans="1:2" ht="25.5" x14ac:dyDescent="0.25">
      <c r="A10" s="18" t="s">
        <v>78</v>
      </c>
      <c r="B10" s="17">
        <f>SUM(B6+B7-B8-B9)</f>
        <v>280143.21000000002</v>
      </c>
    </row>
    <row r="11" spans="1:2" x14ac:dyDescent="0.25">
      <c r="A11" s="1" t="s">
        <v>3</v>
      </c>
      <c r="B11" s="11">
        <v>93</v>
      </c>
    </row>
    <row r="12" spans="1:2" x14ac:dyDescent="0.25">
      <c r="A12" s="1" t="s">
        <v>12</v>
      </c>
      <c r="B12" s="19">
        <f>SUM(B8-B14)</f>
        <v>-101706.14000000001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613465.14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43341.42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61189.38</v>
      </c>
    </row>
    <row r="20" spans="1:2" ht="39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71280.44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87124.79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58083.19</v>
      </c>
    </row>
    <row r="27" spans="1:2" ht="116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38753.29</v>
      </c>
    </row>
    <row r="29" spans="1:2" ht="73.5" customHeight="1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186431.21</v>
      </c>
    </row>
    <row r="31" spans="1:2" ht="90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67261.42</v>
      </c>
    </row>
    <row r="33" spans="1:2" ht="117.75" customHeight="1" x14ac:dyDescent="0.25">
      <c r="A33" s="44" t="s">
        <v>72</v>
      </c>
      <c r="B33" s="40" t="s">
        <v>71</v>
      </c>
    </row>
    <row r="34" spans="1:2" ht="58.5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5" workbookViewId="0">
      <selection activeCell="F29" sqref="F29"/>
    </sheetView>
  </sheetViews>
  <sheetFormatPr defaultRowHeight="15" x14ac:dyDescent="0.25"/>
  <cols>
    <col min="1" max="1" width="70.42578125" customWidth="1"/>
    <col min="2" max="2" width="26.140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90</v>
      </c>
      <c r="B5" s="53"/>
    </row>
    <row r="6" spans="1:2" x14ac:dyDescent="0.25">
      <c r="A6" s="2" t="s">
        <v>49</v>
      </c>
      <c r="B6" s="34">
        <v>120932.35</v>
      </c>
    </row>
    <row r="7" spans="1:2" x14ac:dyDescent="0.25">
      <c r="A7" s="1" t="s">
        <v>50</v>
      </c>
      <c r="B7" s="19">
        <v>924976.18</v>
      </c>
    </row>
    <row r="8" spans="1:2" x14ac:dyDescent="0.25">
      <c r="A8" s="1" t="s">
        <v>51</v>
      </c>
      <c r="B8" s="17">
        <v>882427.56</v>
      </c>
    </row>
    <row r="9" spans="1:2" x14ac:dyDescent="0.25">
      <c r="A9" s="1" t="s">
        <v>11</v>
      </c>
      <c r="B9" s="17">
        <v>3121.11</v>
      </c>
    </row>
    <row r="10" spans="1:2" ht="25.5" x14ac:dyDescent="0.25">
      <c r="A10" s="18" t="s">
        <v>78</v>
      </c>
      <c r="B10" s="17">
        <f>SUM(B6+B7-B8-B9)</f>
        <v>160359.85999999999</v>
      </c>
    </row>
    <row r="11" spans="1:2" x14ac:dyDescent="0.25">
      <c r="A11" s="1" t="s">
        <v>3</v>
      </c>
      <c r="B11" s="17">
        <v>134</v>
      </c>
    </row>
    <row r="12" spans="1:2" x14ac:dyDescent="0.25">
      <c r="A12" s="1" t="s">
        <v>12</v>
      </c>
      <c r="B12" s="19">
        <f>SUM(B8-B14)</f>
        <v>-21350.969999999972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903778.53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63955.41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90292.21</v>
      </c>
    </row>
    <row r="20" spans="1:2" ht="50.2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105182.76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128085.39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85390.26</v>
      </c>
    </row>
    <row r="27" spans="1:2" ht="117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57065.84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274554.44</v>
      </c>
    </row>
    <row r="31" spans="1:2" ht="79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99252.22</v>
      </c>
    </row>
    <row r="33" spans="1:2" ht="98.25" customHeight="1" x14ac:dyDescent="0.25">
      <c r="A33" s="44" t="s">
        <v>72</v>
      </c>
      <c r="B33" s="40" t="s">
        <v>71</v>
      </c>
    </row>
    <row r="34" spans="1:2" ht="59.25" customHeight="1" x14ac:dyDescent="0.25">
      <c r="A34" s="54" t="s">
        <v>91</v>
      </c>
      <c r="B34" s="55"/>
    </row>
    <row r="35" spans="1:2" ht="33.7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1" workbookViewId="0">
      <selection activeCell="F29" sqref="F29"/>
    </sheetView>
  </sheetViews>
  <sheetFormatPr defaultRowHeight="15" x14ac:dyDescent="0.25"/>
  <cols>
    <col min="1" max="1" width="70.42578125" customWidth="1"/>
    <col min="2" max="2" width="25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89</v>
      </c>
      <c r="B5" s="53"/>
    </row>
    <row r="6" spans="1:2" x14ac:dyDescent="0.25">
      <c r="A6" s="2" t="s">
        <v>49</v>
      </c>
      <c r="B6" s="34">
        <v>197389.97</v>
      </c>
    </row>
    <row r="7" spans="1:2" x14ac:dyDescent="0.25">
      <c r="A7" s="1" t="s">
        <v>50</v>
      </c>
      <c r="B7" s="19">
        <v>934478.5</v>
      </c>
    </row>
    <row r="8" spans="1:2" x14ac:dyDescent="0.25">
      <c r="A8" s="1" t="s">
        <v>51</v>
      </c>
      <c r="B8" s="17">
        <v>839680.46</v>
      </c>
    </row>
    <row r="9" spans="1:2" x14ac:dyDescent="0.25">
      <c r="A9" s="1" t="s">
        <v>11</v>
      </c>
      <c r="B9" s="17">
        <v>2752.5</v>
      </c>
    </row>
    <row r="10" spans="1:2" ht="25.5" x14ac:dyDescent="0.25">
      <c r="A10" s="18" t="s">
        <v>78</v>
      </c>
      <c r="B10" s="17">
        <f>SUM(B6+B7-B8-B9)</f>
        <v>289435.51</v>
      </c>
    </row>
    <row r="11" spans="1:2" x14ac:dyDescent="0.25">
      <c r="A11" s="1" t="s">
        <v>3</v>
      </c>
      <c r="B11" s="17">
        <v>119</v>
      </c>
    </row>
    <row r="12" spans="1:2" x14ac:dyDescent="0.25">
      <c r="A12" s="1" t="s">
        <v>12</v>
      </c>
      <c r="B12" s="19">
        <f>SUM(B8-B14)</f>
        <v>-69912.320000000065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909592.78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64381.32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90893.5</v>
      </c>
    </row>
    <row r="20" spans="1:2" ht="48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105883.22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128565.22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85710.14</v>
      </c>
    </row>
    <row r="27" spans="1:2" ht="126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57914.080000000002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276332.12</v>
      </c>
    </row>
    <row r="31" spans="1:2" ht="91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99913.18</v>
      </c>
    </row>
    <row r="33" spans="1:2" ht="126.75" customHeight="1" x14ac:dyDescent="0.25">
      <c r="A33" s="44" t="s">
        <v>72</v>
      </c>
      <c r="B33" s="40" t="s">
        <v>71</v>
      </c>
    </row>
    <row r="34" spans="1:2" ht="51" customHeight="1" x14ac:dyDescent="0.25">
      <c r="A34" s="54" t="s">
        <v>73</v>
      </c>
      <c r="B34" s="55"/>
    </row>
    <row r="35" spans="1:2" ht="26.2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88</v>
      </c>
      <c r="B5" s="53"/>
    </row>
    <row r="6" spans="1:2" x14ac:dyDescent="0.25">
      <c r="A6" s="2" t="s">
        <v>49</v>
      </c>
      <c r="B6" s="34">
        <v>177585.14</v>
      </c>
    </row>
    <row r="7" spans="1:2" x14ac:dyDescent="0.25">
      <c r="A7" s="1" t="s">
        <v>50</v>
      </c>
      <c r="B7" s="19">
        <v>744745.98</v>
      </c>
    </row>
    <row r="8" spans="1:2" x14ac:dyDescent="0.25">
      <c r="A8" s="1" t="s">
        <v>51</v>
      </c>
      <c r="B8" s="17">
        <v>660693.65</v>
      </c>
    </row>
    <row r="9" spans="1:2" x14ac:dyDescent="0.25">
      <c r="A9" s="1" t="s">
        <v>11</v>
      </c>
      <c r="B9" s="17">
        <v>2748.26</v>
      </c>
    </row>
    <row r="10" spans="1:2" ht="25.5" x14ac:dyDescent="0.25">
      <c r="A10" s="18" t="s">
        <v>78</v>
      </c>
      <c r="B10" s="17">
        <f>SUM(B6+B7-B8-B9)</f>
        <v>258889.20999999996</v>
      </c>
    </row>
    <row r="11" spans="1:2" x14ac:dyDescent="0.25">
      <c r="A11" s="1" t="s">
        <v>3</v>
      </c>
      <c r="B11" s="17">
        <v>75</v>
      </c>
    </row>
    <row r="12" spans="1:2" x14ac:dyDescent="0.25">
      <c r="A12" s="1" t="s">
        <v>12</v>
      </c>
      <c r="B12" s="19">
        <f>SUM(B8-B14)</f>
        <v>-63390.400000000023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724084.05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51143.61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72204.509999999995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84112.13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103476.7</v>
      </c>
    </row>
    <row r="24" spans="1:2" x14ac:dyDescent="0.25">
      <c r="A24" s="7" t="s">
        <v>9</v>
      </c>
      <c r="B24" s="6"/>
    </row>
    <row r="25" spans="1:2" ht="68.25" customHeight="1" x14ac:dyDescent="0.25">
      <c r="A25" s="42" t="s">
        <v>67</v>
      </c>
      <c r="B25" s="39" t="s">
        <v>57</v>
      </c>
    </row>
    <row r="26" spans="1:2" x14ac:dyDescent="0.25">
      <c r="A26" s="10" t="s">
        <v>10</v>
      </c>
      <c r="B26" s="17">
        <v>68984.460000000006</v>
      </c>
    </row>
    <row r="27" spans="1:2" ht="117" customHeight="1" x14ac:dyDescent="0.25">
      <c r="A27" s="48" t="s">
        <v>59</v>
      </c>
      <c r="B27" s="37" t="s">
        <v>62</v>
      </c>
    </row>
    <row r="28" spans="1:2" x14ac:dyDescent="0.25">
      <c r="A28" s="15" t="s">
        <v>60</v>
      </c>
      <c r="B28" s="20">
        <v>45943.05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218849.98</v>
      </c>
    </row>
    <row r="31" spans="1:2" ht="90.7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79369.61</v>
      </c>
    </row>
    <row r="33" spans="1:2" ht="115.5" customHeight="1" x14ac:dyDescent="0.25">
      <c r="A33" s="44" t="s">
        <v>72</v>
      </c>
      <c r="B33" s="40" t="s">
        <v>71</v>
      </c>
    </row>
    <row r="34" spans="1:2" ht="58.5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87</v>
      </c>
      <c r="B5" s="53"/>
    </row>
    <row r="6" spans="1:2" x14ac:dyDescent="0.25">
      <c r="A6" s="2" t="s">
        <v>49</v>
      </c>
      <c r="B6" s="34">
        <v>96404.83</v>
      </c>
    </row>
    <row r="7" spans="1:2" x14ac:dyDescent="0.25">
      <c r="A7" s="1" t="s">
        <v>50</v>
      </c>
      <c r="B7" s="19">
        <v>669346.55000000005</v>
      </c>
    </row>
    <row r="8" spans="1:2" x14ac:dyDescent="0.25">
      <c r="A8" s="1" t="s">
        <v>51</v>
      </c>
      <c r="B8" s="17">
        <v>644277.25</v>
      </c>
    </row>
    <row r="9" spans="1:2" x14ac:dyDescent="0.25">
      <c r="A9" s="1" t="s">
        <v>11</v>
      </c>
      <c r="B9" s="17">
        <v>2692.89</v>
      </c>
    </row>
    <row r="10" spans="1:2" ht="25.5" x14ac:dyDescent="0.25">
      <c r="A10" s="18" t="s">
        <v>78</v>
      </c>
      <c r="B10" s="17">
        <f>SUM(B6+B7-B8-B9)</f>
        <v>118781.24</v>
      </c>
    </row>
    <row r="11" spans="1:2" x14ac:dyDescent="0.25">
      <c r="A11" s="1" t="s">
        <v>3</v>
      </c>
      <c r="B11" s="17">
        <v>94</v>
      </c>
    </row>
    <row r="12" spans="1:2" x14ac:dyDescent="0.25">
      <c r="A12" s="1" t="s">
        <v>12</v>
      </c>
      <c r="B12" s="19">
        <f>SUM(B8-B14)</f>
        <v>-10445.539999999921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654722.78999999992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46407.96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65518.73</v>
      </c>
    </row>
    <row r="20" spans="1:2" ht="46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76323.759999999995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92839.2</v>
      </c>
    </row>
    <row r="24" spans="1:2" x14ac:dyDescent="0.25">
      <c r="A24" s="7" t="s">
        <v>9</v>
      </c>
      <c r="B24" s="6"/>
    </row>
    <row r="25" spans="1:2" ht="67.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61892.800000000003</v>
      </c>
    </row>
    <row r="27" spans="1:2" ht="118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41323.599999999999</v>
      </c>
    </row>
    <row r="29" spans="1:2" ht="73.5" customHeight="1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198396.36</v>
      </c>
    </row>
    <row r="31" spans="1:2" ht="90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72020.38</v>
      </c>
    </row>
    <row r="33" spans="1:2" ht="115.5" customHeight="1" x14ac:dyDescent="0.25">
      <c r="A33" s="44" t="s">
        <v>72</v>
      </c>
      <c r="B33" s="40" t="s">
        <v>71</v>
      </c>
    </row>
    <row r="34" spans="1:2" ht="60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opLeftCell="A25" workbookViewId="0">
      <selection activeCell="F29" sqref="F29"/>
    </sheetView>
  </sheetViews>
  <sheetFormatPr defaultRowHeight="15" x14ac:dyDescent="0.25"/>
  <cols>
    <col min="1" max="1" width="70.42578125" customWidth="1"/>
    <col min="2" max="2" width="26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86</v>
      </c>
      <c r="B5" s="53"/>
    </row>
    <row r="6" spans="1:2" x14ac:dyDescent="0.25">
      <c r="A6" s="2" t="s">
        <v>49</v>
      </c>
      <c r="B6" s="34">
        <v>263563.25</v>
      </c>
    </row>
    <row r="7" spans="1:2" x14ac:dyDescent="0.25">
      <c r="A7" s="1" t="s">
        <v>50</v>
      </c>
      <c r="B7" s="19">
        <v>1898710.92</v>
      </c>
    </row>
    <row r="8" spans="1:2" x14ac:dyDescent="0.25">
      <c r="A8" s="1" t="s">
        <v>51</v>
      </c>
      <c r="B8" s="17">
        <v>1791890.13</v>
      </c>
    </row>
    <row r="9" spans="1:2" x14ac:dyDescent="0.25">
      <c r="A9" s="1" t="s">
        <v>11</v>
      </c>
      <c r="B9" s="17">
        <v>5832.56</v>
      </c>
    </row>
    <row r="10" spans="1:2" ht="25.5" x14ac:dyDescent="0.25">
      <c r="A10" s="18" t="s">
        <v>78</v>
      </c>
      <c r="B10" s="17">
        <f>SUM(B6+B7-B8-B9)</f>
        <v>364551.48000000004</v>
      </c>
    </row>
    <row r="11" spans="1:2" x14ac:dyDescent="0.25">
      <c r="A11" s="1" t="s">
        <v>3</v>
      </c>
      <c r="B11" s="17">
        <v>222</v>
      </c>
    </row>
    <row r="12" spans="1:2" x14ac:dyDescent="0.25">
      <c r="A12" s="1" t="s">
        <v>12</v>
      </c>
      <c r="B12" s="19">
        <f>SUM(B8-B14)</f>
        <v>-78939.820000000065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1870829.95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131962.72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186304.87</v>
      </c>
    </row>
    <row r="20" spans="1:2" ht="43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217029.37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264700.19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176466.79</v>
      </c>
    </row>
    <row r="27" spans="1:2" ht="119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119509.7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570063.76</v>
      </c>
    </row>
    <row r="31" spans="1:2" ht="88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204792.55</v>
      </c>
    </row>
    <row r="33" spans="1:2" ht="109.5" customHeight="1" x14ac:dyDescent="0.25">
      <c r="A33" s="44" t="s">
        <v>72</v>
      </c>
      <c r="B33" s="40" t="s">
        <v>71</v>
      </c>
    </row>
    <row r="34" spans="1:2" ht="54.75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30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112</v>
      </c>
      <c r="B5" s="53"/>
    </row>
    <row r="6" spans="1:2" x14ac:dyDescent="0.25">
      <c r="A6" s="2" t="s">
        <v>49</v>
      </c>
      <c r="B6" s="34">
        <v>59390.17</v>
      </c>
    </row>
    <row r="7" spans="1:2" x14ac:dyDescent="0.25">
      <c r="A7" s="1" t="s">
        <v>50</v>
      </c>
      <c r="B7" s="19">
        <v>197978.75</v>
      </c>
    </row>
    <row r="8" spans="1:2" x14ac:dyDescent="0.25">
      <c r="A8" s="1" t="s">
        <v>51</v>
      </c>
      <c r="B8" s="17">
        <v>181419</v>
      </c>
    </row>
    <row r="9" spans="1:2" x14ac:dyDescent="0.25">
      <c r="A9" s="1" t="s">
        <v>11</v>
      </c>
      <c r="B9" s="17">
        <v>1941.52</v>
      </c>
    </row>
    <row r="10" spans="1:2" ht="25.5" x14ac:dyDescent="0.25">
      <c r="A10" s="18" t="s">
        <v>78</v>
      </c>
      <c r="B10" s="17">
        <f>SUM(B6+B7-B8-B9)</f>
        <v>74008.39999999998</v>
      </c>
    </row>
    <row r="11" spans="1:2" x14ac:dyDescent="0.25">
      <c r="A11" s="1" t="s">
        <v>3</v>
      </c>
      <c r="B11" s="17">
        <v>5</v>
      </c>
    </row>
    <row r="12" spans="1:2" x14ac:dyDescent="0.25">
      <c r="A12" s="1" t="s">
        <v>12</v>
      </c>
      <c r="B12" s="19">
        <f>SUM(B8-B14)</f>
        <v>-13139.100000000006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194558.1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13502.47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19062.77</v>
      </c>
    </row>
    <row r="20" spans="1:2" ht="46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22206.51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29364.799999999999</v>
      </c>
    </row>
    <row r="24" spans="1:2" x14ac:dyDescent="0.25">
      <c r="A24" s="7" t="s">
        <v>9</v>
      </c>
      <c r="B24" s="6"/>
    </row>
    <row r="25" spans="1:2" ht="71.2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19576.53</v>
      </c>
    </row>
    <row r="27" spans="1:2" ht="128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12166.86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57723.72</v>
      </c>
    </row>
    <row r="31" spans="1:2" ht="94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20954.439999999999</v>
      </c>
    </row>
    <row r="33" spans="1:2" ht="132" customHeight="1" x14ac:dyDescent="0.25">
      <c r="A33" s="44" t="s">
        <v>72</v>
      </c>
      <c r="B33" s="40" t="s">
        <v>71</v>
      </c>
    </row>
    <row r="34" spans="1:2" ht="49.5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26</v>
      </c>
      <c r="B5" s="53"/>
    </row>
    <row r="6" spans="1:2" x14ac:dyDescent="0.25">
      <c r="A6" s="2" t="s">
        <v>49</v>
      </c>
      <c r="B6" s="34">
        <v>55168.94</v>
      </c>
    </row>
    <row r="7" spans="1:2" x14ac:dyDescent="0.25">
      <c r="A7" s="1" t="s">
        <v>50</v>
      </c>
      <c r="B7" s="19">
        <v>453911.62</v>
      </c>
    </row>
    <row r="8" spans="1:2" x14ac:dyDescent="0.25">
      <c r="A8" s="1" t="s">
        <v>51</v>
      </c>
      <c r="B8" s="17">
        <v>418524.07</v>
      </c>
    </row>
    <row r="9" spans="1:2" x14ac:dyDescent="0.25">
      <c r="A9" s="1" t="s">
        <v>11</v>
      </c>
      <c r="B9" s="17">
        <v>58.06</v>
      </c>
    </row>
    <row r="10" spans="1:2" ht="25.5" x14ac:dyDescent="0.25">
      <c r="A10" s="18" t="s">
        <v>78</v>
      </c>
      <c r="B10" s="17">
        <f>SUM(B6+B7-B8-B9)</f>
        <v>90498.43</v>
      </c>
    </row>
    <row r="11" spans="1:2" x14ac:dyDescent="0.25">
      <c r="A11" s="1" t="s">
        <v>3</v>
      </c>
      <c r="B11" s="17">
        <v>76</v>
      </c>
    </row>
    <row r="12" spans="1:2" x14ac:dyDescent="0.25">
      <c r="A12" s="1" t="s">
        <v>12</v>
      </c>
      <c r="B12" s="19">
        <f>SUM(B8-B14)</f>
        <v>-31780.02999999997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450304.1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31899.43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45035.59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52462.65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63801.23</v>
      </c>
    </row>
    <row r="24" spans="1:2" x14ac:dyDescent="0.25">
      <c r="A24" s="7" t="s">
        <v>9</v>
      </c>
      <c r="B24" s="6"/>
    </row>
    <row r="25" spans="1:2" ht="65.2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42534.16</v>
      </c>
    </row>
    <row r="27" spans="1:2" ht="128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28694.74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136371.66</v>
      </c>
    </row>
    <row r="31" spans="1:2" ht="96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49504.639999999999</v>
      </c>
    </row>
    <row r="33" spans="1:2" ht="125.25" customHeight="1" x14ac:dyDescent="0.25">
      <c r="A33" s="44" t="s">
        <v>72</v>
      </c>
      <c r="B33" s="40" t="s">
        <v>71</v>
      </c>
    </row>
    <row r="34" spans="1:2" ht="51" customHeight="1" x14ac:dyDescent="0.25">
      <c r="A34" s="54" t="s">
        <v>73</v>
      </c>
      <c r="B34" s="55"/>
    </row>
    <row r="35" spans="1:2" ht="30.7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26" workbookViewId="0">
      <selection activeCell="F29" sqref="F29"/>
    </sheetView>
  </sheetViews>
  <sheetFormatPr defaultRowHeight="15" x14ac:dyDescent="0.25"/>
  <cols>
    <col min="1" max="1" width="71.42578125" customWidth="1"/>
    <col min="2" max="2" width="25.42578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24</v>
      </c>
      <c r="B5" s="53"/>
    </row>
    <row r="6" spans="1:2" x14ac:dyDescent="0.25">
      <c r="A6" s="2" t="s">
        <v>49</v>
      </c>
      <c r="B6" s="34">
        <v>151859.44</v>
      </c>
    </row>
    <row r="7" spans="1:2" x14ac:dyDescent="0.25">
      <c r="A7" s="1" t="s">
        <v>50</v>
      </c>
      <c r="B7" s="19">
        <v>847511.47</v>
      </c>
    </row>
    <row r="8" spans="1:2" x14ac:dyDescent="0.25">
      <c r="A8" s="1" t="s">
        <v>51</v>
      </c>
      <c r="B8" s="17">
        <v>772297.09</v>
      </c>
    </row>
    <row r="9" spans="1:2" x14ac:dyDescent="0.25">
      <c r="A9" s="1" t="s">
        <v>11</v>
      </c>
      <c r="B9" s="17">
        <v>1841.33</v>
      </c>
    </row>
    <row r="10" spans="1:2" ht="25.5" x14ac:dyDescent="0.25">
      <c r="A10" s="18" t="s">
        <v>78</v>
      </c>
      <c r="B10" s="17">
        <f>SUM(B6+B7-B8-B9)</f>
        <v>225232.48999999996</v>
      </c>
    </row>
    <row r="11" spans="1:2" x14ac:dyDescent="0.25">
      <c r="A11" s="1" t="s">
        <v>3</v>
      </c>
      <c r="B11" s="11">
        <v>99</v>
      </c>
    </row>
    <row r="12" spans="1:2" x14ac:dyDescent="0.25">
      <c r="A12" s="1" t="s">
        <v>12</v>
      </c>
      <c r="B12" s="19">
        <f>SUM(B8-B14)</f>
        <v>-57419.609999999986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829716.7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3" x14ac:dyDescent="0.25">
      <c r="A17" s="10" t="s">
        <v>7</v>
      </c>
      <c r="B17" s="19">
        <v>58784.65</v>
      </c>
    </row>
    <row r="18" spans="1:3" ht="63.75" x14ac:dyDescent="0.25">
      <c r="A18" s="23" t="s">
        <v>69</v>
      </c>
      <c r="B18" s="35" t="s">
        <v>53</v>
      </c>
    </row>
    <row r="19" spans="1:3" x14ac:dyDescent="0.25">
      <c r="A19" s="10" t="s">
        <v>56</v>
      </c>
      <c r="B19" s="19">
        <v>82992.12</v>
      </c>
    </row>
    <row r="20" spans="1:3" ht="53.25" customHeight="1" x14ac:dyDescent="0.25">
      <c r="A20" s="36" t="s">
        <v>68</v>
      </c>
      <c r="B20" s="37" t="s">
        <v>54</v>
      </c>
    </row>
    <row r="21" spans="1:3" x14ac:dyDescent="0.25">
      <c r="A21" s="10" t="s">
        <v>55</v>
      </c>
      <c r="B21" s="17">
        <v>96678.78</v>
      </c>
    </row>
    <row r="22" spans="1:3" ht="22.5" x14ac:dyDescent="0.25">
      <c r="A22" s="10"/>
      <c r="B22" s="38" t="s">
        <v>58</v>
      </c>
    </row>
    <row r="23" spans="1:3" x14ac:dyDescent="0.25">
      <c r="A23" s="10" t="s">
        <v>8</v>
      </c>
      <c r="B23" s="19">
        <v>117382.49</v>
      </c>
    </row>
    <row r="24" spans="1:3" x14ac:dyDescent="0.25">
      <c r="A24" s="7" t="s">
        <v>9</v>
      </c>
      <c r="B24" s="6"/>
    </row>
    <row r="25" spans="1:3" ht="72" customHeight="1" x14ac:dyDescent="0.25">
      <c r="A25" s="43" t="s">
        <v>67</v>
      </c>
      <c r="B25" s="39" t="s">
        <v>57</v>
      </c>
    </row>
    <row r="26" spans="1:3" x14ac:dyDescent="0.25">
      <c r="A26" s="10" t="s">
        <v>10</v>
      </c>
      <c r="B26" s="17">
        <v>78254.990000000005</v>
      </c>
    </row>
    <row r="27" spans="1:3" ht="123" customHeight="1" x14ac:dyDescent="0.25">
      <c r="A27" s="36" t="s">
        <v>59</v>
      </c>
      <c r="B27" s="37" t="s">
        <v>62</v>
      </c>
    </row>
    <row r="28" spans="1:3" x14ac:dyDescent="0.25">
      <c r="A28" s="15" t="s">
        <v>60</v>
      </c>
      <c r="B28" s="20">
        <v>52742.03</v>
      </c>
    </row>
    <row r="29" spans="1:3" ht="60" x14ac:dyDescent="0.25">
      <c r="A29" s="16" t="s">
        <v>61</v>
      </c>
      <c r="B29" s="40" t="s">
        <v>63</v>
      </c>
    </row>
    <row r="30" spans="1:3" x14ac:dyDescent="0.25">
      <c r="A30" s="41" t="s">
        <v>64</v>
      </c>
      <c r="B30" s="22">
        <v>251653.92</v>
      </c>
    </row>
    <row r="31" spans="1:3" ht="95.25" customHeight="1" x14ac:dyDescent="0.25">
      <c r="A31" s="42" t="s">
        <v>65</v>
      </c>
      <c r="B31" s="39" t="s">
        <v>66</v>
      </c>
      <c r="C31" t="s">
        <v>85</v>
      </c>
    </row>
    <row r="32" spans="1:3" x14ac:dyDescent="0.25">
      <c r="A32" s="41" t="s">
        <v>70</v>
      </c>
      <c r="B32" s="20">
        <v>91227.72</v>
      </c>
    </row>
    <row r="33" spans="1:2" ht="129" customHeight="1" x14ac:dyDescent="0.25">
      <c r="A33" s="44" t="s">
        <v>72</v>
      </c>
      <c r="B33" s="40" t="s">
        <v>71</v>
      </c>
    </row>
    <row r="34" spans="1:2" ht="58.5" customHeight="1" x14ac:dyDescent="0.25">
      <c r="A34" s="54" t="s">
        <v>73</v>
      </c>
      <c r="B34" s="55"/>
    </row>
    <row r="35" spans="1:2" ht="32.2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6" fitToWidth="0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opLeftCell="A28" workbookViewId="0">
      <selection activeCell="F29" sqref="F29"/>
    </sheetView>
  </sheetViews>
  <sheetFormatPr defaultRowHeight="15" x14ac:dyDescent="0.25"/>
  <cols>
    <col min="1" max="1" width="70" customWidth="1"/>
    <col min="2" max="2" width="23.42578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84</v>
      </c>
      <c r="B5" s="53"/>
    </row>
    <row r="6" spans="1:2" x14ac:dyDescent="0.25">
      <c r="A6" s="2" t="s">
        <v>49</v>
      </c>
      <c r="B6" s="34">
        <v>266378.59000000003</v>
      </c>
    </row>
    <row r="7" spans="1:2" x14ac:dyDescent="0.25">
      <c r="A7" s="1" t="s">
        <v>50</v>
      </c>
      <c r="B7" s="19">
        <v>750269.6</v>
      </c>
    </row>
    <row r="8" spans="1:2" x14ac:dyDescent="0.25">
      <c r="A8" s="1" t="s">
        <v>51</v>
      </c>
      <c r="B8" s="17">
        <v>610333.64</v>
      </c>
    </row>
    <row r="9" spans="1:2" x14ac:dyDescent="0.25">
      <c r="A9" s="1" t="s">
        <v>11</v>
      </c>
      <c r="B9" s="17">
        <v>5709.98</v>
      </c>
    </row>
    <row r="10" spans="1:2" ht="25.5" x14ac:dyDescent="0.25">
      <c r="A10" s="18" t="s">
        <v>78</v>
      </c>
      <c r="B10" s="17">
        <f>SUM(B6+B7-B8-B9)</f>
        <v>400604.56999999995</v>
      </c>
    </row>
    <row r="11" spans="1:2" x14ac:dyDescent="0.25">
      <c r="A11" s="1" t="s">
        <v>3</v>
      </c>
      <c r="B11" s="17">
        <v>104</v>
      </c>
    </row>
    <row r="12" spans="1:2" x14ac:dyDescent="0.25">
      <c r="A12" s="1" t="s">
        <v>12</v>
      </c>
      <c r="B12" s="19">
        <f>SUM(B8-B14)</f>
        <v>-115860.55999999994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726194.2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51511.96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72724.55</v>
      </c>
    </row>
    <row r="20" spans="1:2" ht="61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84717.94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102733.49</v>
      </c>
    </row>
    <row r="24" spans="1:2" x14ac:dyDescent="0.25">
      <c r="A24" s="7" t="s">
        <v>9</v>
      </c>
      <c r="B24" s="6"/>
    </row>
    <row r="25" spans="1:2" ht="66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68488.990000000005</v>
      </c>
    </row>
    <row r="27" spans="1:2" ht="133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45859.78</v>
      </c>
    </row>
    <row r="29" spans="1:2" ht="67.5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220216.22</v>
      </c>
    </row>
    <row r="31" spans="1:2" ht="98.2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79941.27</v>
      </c>
    </row>
    <row r="33" spans="1:2" ht="127.5" customHeight="1" x14ac:dyDescent="0.25">
      <c r="A33" s="44" t="s">
        <v>72</v>
      </c>
      <c r="B33" s="40" t="s">
        <v>71</v>
      </c>
    </row>
    <row r="34" spans="1:2" ht="53.25" customHeight="1" x14ac:dyDescent="0.25">
      <c r="A34" s="54" t="s">
        <v>73</v>
      </c>
      <c r="B34" s="55"/>
    </row>
    <row r="35" spans="1:2" ht="33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5" fitToWidth="0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83</v>
      </c>
      <c r="B5" s="53"/>
    </row>
    <row r="6" spans="1:2" x14ac:dyDescent="0.25">
      <c r="A6" s="2" t="s">
        <v>49</v>
      </c>
      <c r="B6" s="34">
        <v>76508.259999999995</v>
      </c>
    </row>
    <row r="7" spans="1:2" x14ac:dyDescent="0.25">
      <c r="A7" s="1" t="s">
        <v>50</v>
      </c>
      <c r="B7" s="19">
        <v>527192.6</v>
      </c>
    </row>
    <row r="8" spans="1:2" x14ac:dyDescent="0.25">
      <c r="A8" s="1" t="s">
        <v>51</v>
      </c>
      <c r="B8" s="17">
        <v>499018.31</v>
      </c>
    </row>
    <row r="9" spans="1:2" x14ac:dyDescent="0.25">
      <c r="A9" s="1" t="s">
        <v>11</v>
      </c>
      <c r="B9" s="17">
        <v>7078.72</v>
      </c>
    </row>
    <row r="10" spans="1:2" ht="25.5" x14ac:dyDescent="0.25">
      <c r="A10" s="18" t="s">
        <v>78</v>
      </c>
      <c r="B10" s="17">
        <f>SUM(B6+B7-B8-B9)</f>
        <v>97603.829999999987</v>
      </c>
    </row>
    <row r="11" spans="1:2" x14ac:dyDescent="0.25">
      <c r="A11" s="1" t="s">
        <v>3</v>
      </c>
      <c r="B11" s="11">
        <v>78</v>
      </c>
    </row>
    <row r="12" spans="1:2" x14ac:dyDescent="0.25">
      <c r="A12" s="1" t="s">
        <v>12</v>
      </c>
      <c r="B12" s="19">
        <f>SUM(B8-B14)</f>
        <v>-19846.170000000042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518864.48000000004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36416.370000000003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51412.6</v>
      </c>
    </row>
    <row r="20" spans="1:2" ht="51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59891.32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74523.520000000004</v>
      </c>
    </row>
    <row r="24" spans="1:2" x14ac:dyDescent="0.25">
      <c r="A24" s="7" t="s">
        <v>9</v>
      </c>
      <c r="B24" s="6"/>
    </row>
    <row r="25" spans="1:2" ht="71.2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49682.35</v>
      </c>
    </row>
    <row r="27" spans="1:2" ht="126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32396.47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158027.39000000001</v>
      </c>
    </row>
    <row r="31" spans="1:2" ht="91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56514.46</v>
      </c>
    </row>
    <row r="33" spans="1:2" ht="115.5" customHeight="1" x14ac:dyDescent="0.25">
      <c r="A33" s="44" t="s">
        <v>72</v>
      </c>
      <c r="B33" s="40" t="s">
        <v>71</v>
      </c>
    </row>
    <row r="34" spans="1:2" ht="57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opLeftCell="A30" workbookViewId="0">
      <selection activeCell="F29" sqref="F29"/>
    </sheetView>
  </sheetViews>
  <sheetFormatPr defaultRowHeight="15" x14ac:dyDescent="0.25"/>
  <cols>
    <col min="1" max="1" width="70.42578125" customWidth="1"/>
    <col min="2" max="2" width="26.28515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82</v>
      </c>
      <c r="B5" s="53"/>
    </row>
    <row r="6" spans="1:2" x14ac:dyDescent="0.25">
      <c r="A6" s="2" t="s">
        <v>49</v>
      </c>
      <c r="B6" s="34">
        <v>222255.32</v>
      </c>
    </row>
    <row r="7" spans="1:2" x14ac:dyDescent="0.25">
      <c r="A7" s="1" t="s">
        <v>50</v>
      </c>
      <c r="B7" s="19">
        <v>699711.08</v>
      </c>
    </row>
    <row r="8" spans="1:2" x14ac:dyDescent="0.25">
      <c r="A8" s="1" t="s">
        <v>51</v>
      </c>
      <c r="B8" s="17">
        <v>604872.44999999995</v>
      </c>
    </row>
    <row r="9" spans="1:2" x14ac:dyDescent="0.25">
      <c r="A9" s="1" t="s">
        <v>11</v>
      </c>
      <c r="B9" s="17">
        <v>2439.13</v>
      </c>
    </row>
    <row r="10" spans="1:2" ht="25.5" x14ac:dyDescent="0.25">
      <c r="A10" s="18" t="s">
        <v>78</v>
      </c>
      <c r="B10" s="17">
        <f>SUM(B6+B7-B8-B9)</f>
        <v>314654.81999999995</v>
      </c>
    </row>
    <row r="11" spans="1:2" x14ac:dyDescent="0.25">
      <c r="A11" s="1" t="s">
        <v>3</v>
      </c>
      <c r="B11" s="17">
        <v>94</v>
      </c>
    </row>
    <row r="12" spans="1:2" x14ac:dyDescent="0.25">
      <c r="A12" s="1" t="s">
        <v>12</v>
      </c>
      <c r="B12" s="19">
        <f>SUM(B8-B14)</f>
        <v>-93066.480000000098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697938.93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49340.98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69659.56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81147.48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98449.21</v>
      </c>
    </row>
    <row r="24" spans="1:2" x14ac:dyDescent="0.25">
      <c r="A24" s="7" t="s">
        <v>9</v>
      </c>
      <c r="B24" s="6"/>
    </row>
    <row r="25" spans="1:2" ht="68.2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65632.81</v>
      </c>
    </row>
    <row r="27" spans="1:2" ht="122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44142.07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212994.7</v>
      </c>
    </row>
    <row r="31" spans="1:2" ht="79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76572.12</v>
      </c>
    </row>
    <row r="33" spans="1:2" ht="104.25" customHeight="1" x14ac:dyDescent="0.25">
      <c r="A33" s="44" t="s">
        <v>72</v>
      </c>
      <c r="B33" s="40" t="s">
        <v>71</v>
      </c>
    </row>
    <row r="34" spans="1:2" ht="57" customHeight="1" x14ac:dyDescent="0.25">
      <c r="A34" s="54" t="s">
        <v>73</v>
      </c>
      <c r="B34" s="55"/>
    </row>
    <row r="35" spans="1:2" ht="33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1" workbookViewId="0">
      <selection activeCell="F29" sqref="F29"/>
    </sheetView>
  </sheetViews>
  <sheetFormatPr defaultRowHeight="15" x14ac:dyDescent="0.25"/>
  <cols>
    <col min="1" max="1" width="70.42578125" customWidth="1"/>
    <col min="2" max="2" width="26.28515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81</v>
      </c>
      <c r="B5" s="53"/>
    </row>
    <row r="6" spans="1:2" x14ac:dyDescent="0.25">
      <c r="A6" s="2" t="s">
        <v>49</v>
      </c>
      <c r="B6" s="34">
        <v>173042.88</v>
      </c>
    </row>
    <row r="7" spans="1:2" x14ac:dyDescent="0.25">
      <c r="A7" s="1" t="s">
        <v>50</v>
      </c>
      <c r="B7" s="19">
        <v>912601.13</v>
      </c>
    </row>
    <row r="8" spans="1:2" x14ac:dyDescent="0.25">
      <c r="A8" s="1" t="s">
        <v>51</v>
      </c>
      <c r="B8" s="17">
        <v>749455.48</v>
      </c>
    </row>
    <row r="9" spans="1:2" x14ac:dyDescent="0.25">
      <c r="A9" s="1" t="s">
        <v>11</v>
      </c>
      <c r="B9" s="17">
        <v>3076.47</v>
      </c>
    </row>
    <row r="10" spans="1:2" ht="25.5" x14ac:dyDescent="0.25">
      <c r="A10" s="18" t="s">
        <v>78</v>
      </c>
      <c r="B10" s="17">
        <f>SUM(B6+B7-B8-B9)</f>
        <v>333112.06000000006</v>
      </c>
    </row>
    <row r="11" spans="1:2" x14ac:dyDescent="0.25">
      <c r="A11" s="1" t="s">
        <v>3</v>
      </c>
      <c r="B11" s="17">
        <v>49</v>
      </c>
    </row>
    <row r="12" spans="1:2" x14ac:dyDescent="0.25">
      <c r="A12" s="1" t="s">
        <v>12</v>
      </c>
      <c r="B12" s="19">
        <f>SUM(B8-B14)</f>
        <v>-142322.53999999992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891778.0199999999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62654.66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88455.81</v>
      </c>
    </row>
    <row r="20" spans="1:2" ht="48.7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109043.51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124956.06</v>
      </c>
    </row>
    <row r="24" spans="1:2" x14ac:dyDescent="0.25">
      <c r="A24" s="7" t="s">
        <v>9</v>
      </c>
      <c r="B24" s="6"/>
    </row>
    <row r="25" spans="1:2" ht="73.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83304.039999999994</v>
      </c>
    </row>
    <row r="27" spans="1:2" ht="121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57130.44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268999.90999999997</v>
      </c>
    </row>
    <row r="31" spans="1:2" ht="81.7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97233.59</v>
      </c>
    </row>
    <row r="33" spans="1:2" ht="108.75" customHeight="1" x14ac:dyDescent="0.25">
      <c r="A33" s="44" t="s">
        <v>72</v>
      </c>
      <c r="B33" s="40" t="s">
        <v>71</v>
      </c>
    </row>
    <row r="34" spans="1:2" ht="57.75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6.140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80</v>
      </c>
      <c r="B5" s="53"/>
    </row>
    <row r="6" spans="1:2" x14ac:dyDescent="0.25">
      <c r="A6" s="2" t="s">
        <v>49</v>
      </c>
      <c r="B6" s="34">
        <v>187407.27</v>
      </c>
    </row>
    <row r="7" spans="1:2" x14ac:dyDescent="0.25">
      <c r="A7" s="1" t="s">
        <v>50</v>
      </c>
      <c r="B7" s="19">
        <v>896122.92</v>
      </c>
    </row>
    <row r="8" spans="1:2" x14ac:dyDescent="0.25">
      <c r="A8" s="1" t="s">
        <v>51</v>
      </c>
      <c r="B8" s="17">
        <v>815750.11</v>
      </c>
    </row>
    <row r="9" spans="1:2" x14ac:dyDescent="0.25">
      <c r="A9" s="1" t="s">
        <v>11</v>
      </c>
      <c r="B9" s="17">
        <v>2176.1999999999998</v>
      </c>
    </row>
    <row r="10" spans="1:2" ht="25.5" x14ac:dyDescent="0.25">
      <c r="A10" s="18" t="s">
        <v>78</v>
      </c>
      <c r="B10" s="17">
        <f>SUM(B6+B7-B8-B9)</f>
        <v>265603.87999999995</v>
      </c>
    </row>
    <row r="11" spans="1:2" x14ac:dyDescent="0.25">
      <c r="A11" s="1" t="s">
        <v>3</v>
      </c>
      <c r="B11" s="17">
        <v>151</v>
      </c>
    </row>
    <row r="12" spans="1:2" x14ac:dyDescent="0.25">
      <c r="A12" s="1" t="s">
        <v>12</v>
      </c>
      <c r="B12" s="19">
        <f>SUM(B8-B14)</f>
        <v>-67760.760000000126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883510.87000000011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61768.31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87204.46</v>
      </c>
    </row>
    <row r="20" spans="1:2" ht="57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101585.8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124147.91</v>
      </c>
    </row>
    <row r="24" spans="1:2" x14ac:dyDescent="0.25">
      <c r="A24" s="7" t="s">
        <v>9</v>
      </c>
      <c r="B24" s="6"/>
    </row>
    <row r="25" spans="1:2" ht="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82765.27</v>
      </c>
    </row>
    <row r="27" spans="1:2" ht="128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59039.040000000001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271142.01</v>
      </c>
    </row>
    <row r="31" spans="1:2" ht="87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95858.07</v>
      </c>
    </row>
    <row r="33" spans="1:2" ht="108" customHeight="1" x14ac:dyDescent="0.25">
      <c r="A33" s="44" t="s">
        <v>72</v>
      </c>
      <c r="B33" s="40" t="s">
        <v>71</v>
      </c>
    </row>
    <row r="34" spans="1:2" ht="57" customHeight="1" x14ac:dyDescent="0.25">
      <c r="A34" s="54" t="s">
        <v>73</v>
      </c>
      <c r="B34" s="55"/>
    </row>
    <row r="35" spans="1:2" ht="33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6.140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79</v>
      </c>
      <c r="B5" s="53"/>
    </row>
    <row r="6" spans="1:2" x14ac:dyDescent="0.25">
      <c r="A6" s="2" t="s">
        <v>49</v>
      </c>
      <c r="B6" s="34">
        <v>158680.76</v>
      </c>
    </row>
    <row r="7" spans="1:2" x14ac:dyDescent="0.25">
      <c r="A7" s="1" t="s">
        <v>50</v>
      </c>
      <c r="B7" s="19">
        <v>909667.33</v>
      </c>
    </row>
    <row r="8" spans="1:2" x14ac:dyDescent="0.25">
      <c r="A8" s="1" t="s">
        <v>51</v>
      </c>
      <c r="B8" s="17">
        <v>839275.99</v>
      </c>
    </row>
    <row r="9" spans="1:2" x14ac:dyDescent="0.25">
      <c r="A9" s="1" t="s">
        <v>11</v>
      </c>
      <c r="B9" s="17">
        <v>4867.58</v>
      </c>
    </row>
    <row r="10" spans="1:2" ht="25.5" x14ac:dyDescent="0.25">
      <c r="A10" s="18" t="s">
        <v>78</v>
      </c>
      <c r="B10" s="17">
        <f>SUM(B6+B7-B8-B9)</f>
        <v>224204.51999999987</v>
      </c>
    </row>
    <row r="11" spans="1:2" x14ac:dyDescent="0.25">
      <c r="A11" s="1" t="s">
        <v>3</v>
      </c>
      <c r="B11" s="17">
        <v>134</v>
      </c>
    </row>
    <row r="12" spans="1:2" x14ac:dyDescent="0.25">
      <c r="A12" s="1" t="s">
        <v>12</v>
      </c>
      <c r="B12" s="19">
        <f>SUM(B8-B14)</f>
        <v>-51549.530000000028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890825.52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62804.31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88667.08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103289.62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125254.51</v>
      </c>
    </row>
    <row r="24" spans="1:2" x14ac:dyDescent="0.25">
      <c r="A24" s="7" t="s">
        <v>9</v>
      </c>
      <c r="B24" s="6"/>
    </row>
    <row r="25" spans="1:2" ht="75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83503</v>
      </c>
    </row>
    <row r="27" spans="1:2" ht="130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58121.18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271720</v>
      </c>
    </row>
    <row r="31" spans="1:2" ht="92.2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97465.82</v>
      </c>
    </row>
    <row r="33" spans="1:2" ht="109.5" customHeight="1" x14ac:dyDescent="0.25">
      <c r="A33" s="44" t="s">
        <v>72</v>
      </c>
      <c r="B33" s="40" t="s">
        <v>71</v>
      </c>
    </row>
    <row r="34" spans="1:2" ht="51.75" customHeight="1" x14ac:dyDescent="0.25">
      <c r="A34" s="54" t="s">
        <v>73</v>
      </c>
      <c r="B34" s="55"/>
    </row>
    <row r="35" spans="1:2" ht="30.7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5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18</v>
      </c>
      <c r="B5" s="53"/>
    </row>
    <row r="6" spans="1:2" x14ac:dyDescent="0.25">
      <c r="A6" s="2" t="s">
        <v>49</v>
      </c>
      <c r="B6" s="34">
        <v>141249.99</v>
      </c>
    </row>
    <row r="7" spans="1:2" x14ac:dyDescent="0.25">
      <c r="A7" s="1" t="s">
        <v>50</v>
      </c>
      <c r="B7" s="19">
        <v>898588.9</v>
      </c>
    </row>
    <row r="8" spans="1:2" x14ac:dyDescent="0.25">
      <c r="A8" s="1" t="s">
        <v>51</v>
      </c>
      <c r="B8" s="17">
        <v>857471.13</v>
      </c>
    </row>
    <row r="9" spans="1:2" x14ac:dyDescent="0.25">
      <c r="A9" s="1" t="s">
        <v>11</v>
      </c>
      <c r="B9" s="17">
        <v>1829.66</v>
      </c>
    </row>
    <row r="10" spans="1:2" ht="25.5" x14ac:dyDescent="0.25">
      <c r="A10" s="18" t="s">
        <v>78</v>
      </c>
      <c r="B10" s="17">
        <f>SUM(B6+B7-B8-B9)</f>
        <v>180538.1</v>
      </c>
    </row>
    <row r="11" spans="1:2" x14ac:dyDescent="0.25">
      <c r="A11" s="1" t="s">
        <v>3</v>
      </c>
      <c r="B11" s="11">
        <v>125</v>
      </c>
    </row>
    <row r="12" spans="1:2" x14ac:dyDescent="0.25">
      <c r="A12" s="1" t="s">
        <v>12</v>
      </c>
      <c r="B12" s="19">
        <f>SUM(B8-B14)</f>
        <v>-64504.790000000154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921975.92000000016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63405.18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89515.39</v>
      </c>
    </row>
    <row r="20" spans="1:2" ht="48.7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104277.84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141191.48000000001</v>
      </c>
    </row>
    <row r="24" spans="1:2" x14ac:dyDescent="0.25">
      <c r="A24" s="7" t="s">
        <v>9</v>
      </c>
      <c r="B24" s="6"/>
    </row>
    <row r="25" spans="1:2" ht="69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94127.66</v>
      </c>
    </row>
    <row r="27" spans="1:2" ht="123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58306.63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272753.43</v>
      </c>
    </row>
    <row r="31" spans="1:2" ht="90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98398.31</v>
      </c>
    </row>
    <row r="33" spans="1:2" ht="128.25" customHeight="1" x14ac:dyDescent="0.25">
      <c r="A33" s="44" t="s">
        <v>72</v>
      </c>
      <c r="B33" s="40" t="s">
        <v>71</v>
      </c>
    </row>
    <row r="34" spans="1:2" ht="58.5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6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17</v>
      </c>
      <c r="B5" s="53"/>
    </row>
    <row r="6" spans="1:2" x14ac:dyDescent="0.25">
      <c r="A6" s="2" t="s">
        <v>49</v>
      </c>
      <c r="B6" s="34">
        <v>132800.09</v>
      </c>
    </row>
    <row r="7" spans="1:2" x14ac:dyDescent="0.25">
      <c r="A7" s="1" t="s">
        <v>50</v>
      </c>
      <c r="B7" s="17">
        <v>974429.58</v>
      </c>
    </row>
    <row r="8" spans="1:2" x14ac:dyDescent="0.25">
      <c r="A8" s="1" t="s">
        <v>51</v>
      </c>
      <c r="B8" s="17">
        <v>920570.43</v>
      </c>
    </row>
    <row r="9" spans="1:2" x14ac:dyDescent="0.25">
      <c r="A9" s="1" t="s">
        <v>11</v>
      </c>
      <c r="B9" s="17">
        <v>1737.85</v>
      </c>
    </row>
    <row r="10" spans="1:2" ht="25.5" x14ac:dyDescent="0.25">
      <c r="A10" s="18" t="s">
        <v>78</v>
      </c>
      <c r="B10" s="17">
        <f>SUM(B6+B7-B8-B9)</f>
        <v>184921.38999999987</v>
      </c>
    </row>
    <row r="11" spans="1:2" x14ac:dyDescent="0.25">
      <c r="A11" s="1" t="s">
        <v>3</v>
      </c>
      <c r="B11" s="17">
        <v>125</v>
      </c>
    </row>
    <row r="12" spans="1:2" x14ac:dyDescent="0.25">
      <c r="A12" s="1" t="s">
        <v>12</v>
      </c>
      <c r="B12" s="19">
        <f>SUM(B8-B14)</f>
        <v>13010.95000000007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907559.48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64139.59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90552.23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105485.66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129646.34</v>
      </c>
    </row>
    <row r="24" spans="1:2" x14ac:dyDescent="0.25">
      <c r="A24" s="7" t="s">
        <v>9</v>
      </c>
      <c r="B24" s="6"/>
    </row>
    <row r="25" spans="1:2" ht="66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86430.9</v>
      </c>
    </row>
    <row r="27" spans="1:2" ht="122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57148.93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274617.78999999998</v>
      </c>
    </row>
    <row r="31" spans="1:2" ht="78.7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99538.04</v>
      </c>
    </row>
    <row r="33" spans="1:2" ht="104.25" customHeight="1" x14ac:dyDescent="0.25">
      <c r="A33" s="44" t="s">
        <v>72</v>
      </c>
      <c r="B33" s="40" t="s">
        <v>71</v>
      </c>
    </row>
    <row r="34" spans="1:2" ht="53.25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opLeftCell="A32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111</v>
      </c>
      <c r="B5" s="53"/>
    </row>
    <row r="6" spans="1:2" x14ac:dyDescent="0.25">
      <c r="A6" s="2" t="s">
        <v>49</v>
      </c>
      <c r="B6" s="34">
        <v>62059.48</v>
      </c>
    </row>
    <row r="7" spans="1:2" x14ac:dyDescent="0.25">
      <c r="A7" s="1" t="s">
        <v>50</v>
      </c>
      <c r="B7" s="19">
        <v>168977.23</v>
      </c>
    </row>
    <row r="8" spans="1:2" x14ac:dyDescent="0.25">
      <c r="A8" s="1" t="s">
        <v>51</v>
      </c>
      <c r="B8" s="17">
        <v>133656.89000000001</v>
      </c>
    </row>
    <row r="9" spans="1:2" x14ac:dyDescent="0.25">
      <c r="A9" s="1" t="s">
        <v>11</v>
      </c>
      <c r="B9" s="17">
        <v>75.78</v>
      </c>
    </row>
    <row r="10" spans="1:2" ht="25.5" x14ac:dyDescent="0.25">
      <c r="A10" s="18" t="s">
        <v>78</v>
      </c>
      <c r="B10" s="17">
        <f>SUM(B6+B7-B8-B9)</f>
        <v>97304.040000000008</v>
      </c>
    </row>
    <row r="11" spans="1:2" x14ac:dyDescent="0.25">
      <c r="A11" s="1" t="s">
        <v>3</v>
      </c>
      <c r="B11" s="17">
        <v>4</v>
      </c>
    </row>
    <row r="12" spans="1:2" x14ac:dyDescent="0.25">
      <c r="A12" s="1" t="s">
        <v>12</v>
      </c>
      <c r="B12" s="19">
        <f>SUM(B8-B14)</f>
        <v>-29317.699999999983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162974.59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11294.65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15945.77</v>
      </c>
    </row>
    <row r="20" spans="1:2" ht="51.7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18575.47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24787.61</v>
      </c>
    </row>
    <row r="24" spans="1:2" x14ac:dyDescent="0.25">
      <c r="A24" s="7" t="s">
        <v>9</v>
      </c>
      <c r="B24" s="6"/>
    </row>
    <row r="25" spans="1:2" ht="66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16525.07</v>
      </c>
    </row>
    <row r="27" spans="1:2" ht="123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10032.73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48285.17</v>
      </c>
    </row>
    <row r="31" spans="1:2" ht="99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17528.12</v>
      </c>
    </row>
    <row r="33" spans="1:2" ht="129" customHeight="1" x14ac:dyDescent="0.25">
      <c r="A33" s="44" t="s">
        <v>72</v>
      </c>
      <c r="B33" s="40" t="s">
        <v>71</v>
      </c>
    </row>
    <row r="34" spans="1:2" ht="56.25" customHeight="1" x14ac:dyDescent="0.25">
      <c r="A34" s="54" t="s">
        <v>73</v>
      </c>
      <c r="B34" s="55"/>
    </row>
    <row r="35" spans="1:2" ht="30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6" fitToWidth="0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opLeftCell="A29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16</v>
      </c>
      <c r="B5" s="53"/>
    </row>
    <row r="6" spans="1:2" x14ac:dyDescent="0.25">
      <c r="A6" s="2" t="s">
        <v>49</v>
      </c>
      <c r="B6" s="34">
        <v>161311.20000000001</v>
      </c>
    </row>
    <row r="7" spans="1:2" x14ac:dyDescent="0.25">
      <c r="A7" s="1" t="s">
        <v>50</v>
      </c>
      <c r="B7" s="17">
        <v>1238574.23</v>
      </c>
    </row>
    <row r="8" spans="1:2" x14ac:dyDescent="0.25">
      <c r="A8" s="1" t="s">
        <v>51</v>
      </c>
      <c r="B8" s="17">
        <v>1160278.92</v>
      </c>
    </row>
    <row r="9" spans="1:2" x14ac:dyDescent="0.25">
      <c r="A9" s="1" t="s">
        <v>11</v>
      </c>
      <c r="B9" s="17">
        <v>3461.58</v>
      </c>
    </row>
    <row r="10" spans="1:2" ht="25.5" x14ac:dyDescent="0.25">
      <c r="A10" s="18" t="s">
        <v>78</v>
      </c>
      <c r="B10" s="17">
        <f>SUM(B6+B7-B8-B9)</f>
        <v>236144.93000000002</v>
      </c>
    </row>
    <row r="11" spans="1:2" x14ac:dyDescent="0.25">
      <c r="A11" s="1" t="s">
        <v>3</v>
      </c>
      <c r="B11" s="17">
        <v>120</v>
      </c>
    </row>
    <row r="12" spans="1:2" x14ac:dyDescent="0.25">
      <c r="A12" s="1" t="s">
        <v>12</v>
      </c>
      <c r="B12" s="19">
        <f>SUM(B8-B14)</f>
        <v>-50292.060000000056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1210570.98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85803.39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121137.17</v>
      </c>
    </row>
    <row r="20" spans="1:2" ht="47.2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141114.51999999999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171177.37</v>
      </c>
    </row>
    <row r="24" spans="1:2" x14ac:dyDescent="0.25">
      <c r="A24" s="7" t="s">
        <v>9</v>
      </c>
      <c r="B24" s="6"/>
    </row>
    <row r="25" spans="1:2" ht="63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114118.25</v>
      </c>
    </row>
    <row r="27" spans="1:2" ht="120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76349.78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367712.47</v>
      </c>
    </row>
    <row r="31" spans="1:2" ht="91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133158.03</v>
      </c>
    </row>
    <row r="33" spans="1:2" ht="116.25" customHeight="1" x14ac:dyDescent="0.25">
      <c r="A33" s="44" t="s">
        <v>72</v>
      </c>
      <c r="B33" s="40" t="s">
        <v>71</v>
      </c>
    </row>
    <row r="34" spans="1:2" ht="51" customHeight="1" x14ac:dyDescent="0.25">
      <c r="A34" s="54" t="s">
        <v>73</v>
      </c>
      <c r="B34" s="55"/>
    </row>
    <row r="35" spans="1:2" ht="34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26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15</v>
      </c>
      <c r="B5" s="53"/>
    </row>
    <row r="6" spans="1:2" x14ac:dyDescent="0.25">
      <c r="A6" s="2" t="s">
        <v>49</v>
      </c>
      <c r="B6" s="34">
        <v>136133.4</v>
      </c>
    </row>
    <row r="7" spans="1:2" x14ac:dyDescent="0.25">
      <c r="A7" s="1" t="s">
        <v>50</v>
      </c>
      <c r="B7" s="17">
        <v>992311.96</v>
      </c>
    </row>
    <row r="8" spans="1:2" x14ac:dyDescent="0.25">
      <c r="A8" s="1" t="s">
        <v>51</v>
      </c>
      <c r="B8" s="17">
        <v>956938.1</v>
      </c>
    </row>
    <row r="9" spans="1:2" x14ac:dyDescent="0.25">
      <c r="A9" s="1" t="s">
        <v>11</v>
      </c>
      <c r="B9" s="17">
        <v>7297.11</v>
      </c>
    </row>
    <row r="10" spans="1:2" ht="25.5" x14ac:dyDescent="0.25">
      <c r="A10" s="18" t="s">
        <v>78</v>
      </c>
      <c r="B10" s="17">
        <f>SUM(B6+B7-B8-B9)</f>
        <v>164210.14999999991</v>
      </c>
    </row>
    <row r="11" spans="1:2" x14ac:dyDescent="0.25">
      <c r="A11" s="1" t="s">
        <v>3</v>
      </c>
      <c r="B11" s="17">
        <v>85</v>
      </c>
    </row>
    <row r="12" spans="1:2" x14ac:dyDescent="0.25">
      <c r="A12" s="1" t="s">
        <v>12</v>
      </c>
      <c r="B12" s="19">
        <f>SUM(B8-B14)</f>
        <v>-8996.300000000163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965934.40000000014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68313.5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96444.95</v>
      </c>
    </row>
    <row r="20" spans="1:2" ht="50.2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112350.18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136442.92000000001</v>
      </c>
    </row>
    <row r="24" spans="1:2" x14ac:dyDescent="0.25">
      <c r="A24" s="7" t="s">
        <v>9</v>
      </c>
      <c r="B24" s="6"/>
    </row>
    <row r="25" spans="1:2" ht="70.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90961.94</v>
      </c>
    </row>
    <row r="27" spans="1:2" ht="131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60965.86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294439.53999999998</v>
      </c>
    </row>
    <row r="31" spans="1:2" ht="90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106015.51</v>
      </c>
    </row>
    <row r="33" spans="1:2" ht="129" customHeight="1" x14ac:dyDescent="0.25">
      <c r="A33" s="44" t="s">
        <v>72</v>
      </c>
      <c r="B33" s="40" t="s">
        <v>71</v>
      </c>
    </row>
    <row r="34" spans="1:2" ht="54" customHeight="1" x14ac:dyDescent="0.25">
      <c r="A34" s="54" t="s">
        <v>73</v>
      </c>
      <c r="B34" s="55"/>
    </row>
    <row r="35" spans="1:2" ht="29.2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6" fitToWidth="0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topLeftCell="A21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14</v>
      </c>
      <c r="B5" s="53"/>
    </row>
    <row r="6" spans="1:2" x14ac:dyDescent="0.25">
      <c r="A6" s="2" t="s">
        <v>49</v>
      </c>
      <c r="B6" s="34">
        <v>68009.19</v>
      </c>
    </row>
    <row r="7" spans="1:2" x14ac:dyDescent="0.25">
      <c r="A7" s="1" t="s">
        <v>50</v>
      </c>
      <c r="B7" s="17">
        <v>624433.46</v>
      </c>
    </row>
    <row r="8" spans="1:2" x14ac:dyDescent="0.25">
      <c r="A8" s="1" t="s">
        <v>51</v>
      </c>
      <c r="B8" s="17">
        <v>591753.22</v>
      </c>
    </row>
    <row r="9" spans="1:2" x14ac:dyDescent="0.25">
      <c r="A9" s="1" t="s">
        <v>11</v>
      </c>
      <c r="B9" s="17">
        <v>567.65</v>
      </c>
    </row>
    <row r="10" spans="1:2" ht="25.5" x14ac:dyDescent="0.25">
      <c r="A10" s="18" t="s">
        <v>78</v>
      </c>
      <c r="B10" s="17">
        <f>SUM(B6+B7-B8-B9)</f>
        <v>100121.77999999994</v>
      </c>
    </row>
    <row r="11" spans="1:2" x14ac:dyDescent="0.25">
      <c r="A11" s="1" t="s">
        <v>3</v>
      </c>
      <c r="B11" s="11">
        <v>45</v>
      </c>
    </row>
    <row r="12" spans="1:2" x14ac:dyDescent="0.25">
      <c r="A12" s="1" t="s">
        <v>12</v>
      </c>
      <c r="B12" s="19">
        <f>SUM(B8-B14)</f>
        <v>-15057.640000000014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606810.86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43016.81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60731.1</v>
      </c>
    </row>
    <row r="20" spans="1:2" ht="47.2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70746.58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85791.07</v>
      </c>
    </row>
    <row r="24" spans="1:2" x14ac:dyDescent="0.25">
      <c r="A24" s="7" t="s">
        <v>9</v>
      </c>
      <c r="B24" s="6"/>
    </row>
    <row r="25" spans="1:2" ht="66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57194.05</v>
      </c>
    </row>
    <row r="27" spans="1:2" ht="121.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38403.57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184170.03</v>
      </c>
    </row>
    <row r="31" spans="1:2" ht="93.7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66757.649999999994</v>
      </c>
    </row>
    <row r="33" spans="1:2" ht="114.75" customHeight="1" x14ac:dyDescent="0.25">
      <c r="A33" s="44" t="s">
        <v>72</v>
      </c>
      <c r="B33" s="40" t="s">
        <v>71</v>
      </c>
    </row>
    <row r="34" spans="1:2" ht="55.5" customHeight="1" x14ac:dyDescent="0.25">
      <c r="A34" s="54" t="s">
        <v>73</v>
      </c>
      <c r="B34" s="55"/>
    </row>
    <row r="35" spans="1:2" ht="36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6" spans="1:2" ht="15" customHeight="1" x14ac:dyDescent="0.25"/>
    <row r="47" spans="1:2" ht="15.75" customHeight="1" x14ac:dyDescent="0.25"/>
  </sheetData>
  <mergeCells count="6">
    <mergeCell ref="A34:B34"/>
    <mergeCell ref="A35:B35"/>
    <mergeCell ref="A1:B1"/>
    <mergeCell ref="A2:B2"/>
    <mergeCell ref="A3:B3"/>
    <mergeCell ref="A5:B5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opLeftCell="A28" workbookViewId="0">
      <selection activeCell="F29" sqref="F29"/>
    </sheetView>
  </sheetViews>
  <sheetFormatPr defaultRowHeight="15" x14ac:dyDescent="0.25"/>
  <cols>
    <col min="1" max="1" width="70.42578125" customWidth="1"/>
    <col min="2" max="2" width="25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77</v>
      </c>
      <c r="B3" s="51"/>
    </row>
    <row r="4" spans="1:2" ht="15.75" thickBot="1" x14ac:dyDescent="0.3"/>
    <row r="5" spans="1:2" ht="15.75" thickBot="1" x14ac:dyDescent="0.3">
      <c r="A5" s="52" t="s">
        <v>2</v>
      </c>
      <c r="B5" s="53"/>
    </row>
    <row r="6" spans="1:2" x14ac:dyDescent="0.25">
      <c r="A6" s="2" t="s">
        <v>49</v>
      </c>
      <c r="B6" s="34">
        <v>68984.95</v>
      </c>
    </row>
    <row r="7" spans="1:2" x14ac:dyDescent="0.25">
      <c r="A7" s="1" t="s">
        <v>50</v>
      </c>
      <c r="B7" s="17">
        <v>329477.7</v>
      </c>
    </row>
    <row r="8" spans="1:2" x14ac:dyDescent="0.25">
      <c r="A8" s="1" t="s">
        <v>51</v>
      </c>
      <c r="B8" s="17">
        <v>296439.3</v>
      </c>
    </row>
    <row r="9" spans="1:2" x14ac:dyDescent="0.25">
      <c r="A9" s="1" t="s">
        <v>11</v>
      </c>
      <c r="B9" s="17">
        <v>2530.66</v>
      </c>
    </row>
    <row r="10" spans="1:2" ht="25.5" x14ac:dyDescent="0.25">
      <c r="A10" s="18" t="s">
        <v>78</v>
      </c>
      <c r="B10" s="17">
        <f>SUM(B6+B7-B8-B9)</f>
        <v>99492.690000000031</v>
      </c>
    </row>
    <row r="11" spans="1:2" x14ac:dyDescent="0.25">
      <c r="A11" s="1" t="s">
        <v>3</v>
      </c>
      <c r="B11" s="17">
        <v>34</v>
      </c>
    </row>
    <row r="12" spans="1:2" x14ac:dyDescent="0.25">
      <c r="A12" s="1" t="s">
        <v>12</v>
      </c>
      <c r="B12" s="19">
        <f>SUM(B8-B14)</f>
        <v>-23794.429999999993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320233.73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22444.25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31686.78</v>
      </c>
    </row>
    <row r="20" spans="1:2" ht="49.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36912.410000000003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45588.99</v>
      </c>
    </row>
    <row r="24" spans="1:2" x14ac:dyDescent="0.25">
      <c r="A24" s="7" t="s">
        <v>9</v>
      </c>
      <c r="B24" s="6"/>
    </row>
    <row r="25" spans="1:2" ht="67.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30392.66</v>
      </c>
    </row>
    <row r="27" spans="1:2" ht="132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19953.599999999999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98423.88</v>
      </c>
    </row>
    <row r="31" spans="1:2" ht="90.7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34831.160000000003</v>
      </c>
    </row>
    <row r="33" spans="1:2" ht="126.75" customHeight="1" x14ac:dyDescent="0.25">
      <c r="A33" s="44" t="s">
        <v>72</v>
      </c>
      <c r="B33" s="40" t="s">
        <v>71</v>
      </c>
    </row>
    <row r="34" spans="1:2" ht="52.5" customHeight="1" x14ac:dyDescent="0.25">
      <c r="A34" s="54" t="s">
        <v>73</v>
      </c>
      <c r="B34" s="55"/>
    </row>
    <row r="35" spans="1:2" ht="28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46"/>
      <c r="B39" s="14"/>
    </row>
    <row r="40" spans="1:2" x14ac:dyDescent="0.25">
      <c r="A40" s="45"/>
      <c r="B40" s="14"/>
    </row>
    <row r="41" spans="1:2" x14ac:dyDescent="0.25">
      <c r="A41" s="14"/>
      <c r="B41" s="14"/>
    </row>
    <row r="42" spans="1:2" x14ac:dyDescent="0.25">
      <c r="A42" s="14"/>
      <c r="B42" s="14"/>
    </row>
    <row r="56" ht="15" customHeight="1" x14ac:dyDescent="0.25"/>
    <row r="57" ht="15.75" customHeight="1" x14ac:dyDescent="0.25"/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7" fitToWidth="0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workbookViewId="0">
      <selection activeCell="F29" sqref="F29"/>
    </sheetView>
  </sheetViews>
  <sheetFormatPr defaultRowHeight="15" x14ac:dyDescent="0.25"/>
  <cols>
    <col min="1" max="1" width="68.85546875" customWidth="1"/>
    <col min="2" max="2" width="26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13</v>
      </c>
      <c r="B5" s="53"/>
    </row>
    <row r="6" spans="1:2" x14ac:dyDescent="0.25">
      <c r="A6" s="2" t="s">
        <v>49</v>
      </c>
      <c r="B6" s="34">
        <v>182532.83</v>
      </c>
    </row>
    <row r="7" spans="1:2" x14ac:dyDescent="0.25">
      <c r="A7" s="1" t="s">
        <v>50</v>
      </c>
      <c r="B7" s="17">
        <v>625019.46</v>
      </c>
    </row>
    <row r="8" spans="1:2" x14ac:dyDescent="0.25">
      <c r="A8" s="1" t="s">
        <v>51</v>
      </c>
      <c r="B8" s="17">
        <v>513565.97</v>
      </c>
    </row>
    <row r="9" spans="1:2" x14ac:dyDescent="0.25">
      <c r="A9" s="1" t="s">
        <v>11</v>
      </c>
      <c r="B9" s="17">
        <v>953.42</v>
      </c>
    </row>
    <row r="10" spans="1:2" ht="25.5" x14ac:dyDescent="0.25">
      <c r="A10" s="18" t="s">
        <v>78</v>
      </c>
      <c r="B10" s="17">
        <f>SUM(B6+B7-B8-B9)</f>
        <v>293032.89999999997</v>
      </c>
    </row>
    <row r="11" spans="1:2" x14ac:dyDescent="0.25">
      <c r="A11" s="1" t="s">
        <v>3</v>
      </c>
      <c r="B11" s="17">
        <v>56</v>
      </c>
    </row>
    <row r="12" spans="1:2" x14ac:dyDescent="0.25">
      <c r="A12" s="1" t="s">
        <v>12</v>
      </c>
      <c r="B12" s="19">
        <f>SUM(B8-B14)</f>
        <v>-108132.79000000004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621698.76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44022.87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62151.46</v>
      </c>
    </row>
    <row r="20" spans="1:2" ht="48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72401.179999999993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87797.53</v>
      </c>
    </row>
    <row r="24" spans="1:2" x14ac:dyDescent="0.25">
      <c r="A24" s="7" t="s">
        <v>9</v>
      </c>
      <c r="B24" s="6"/>
    </row>
    <row r="25" spans="1:2" ht="63.75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58531.69</v>
      </c>
    </row>
    <row r="27" spans="1:2" ht="114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39332.639999999999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0">
        <v>189142.42</v>
      </c>
    </row>
    <row r="31" spans="1:2" ht="79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68318.97</v>
      </c>
    </row>
    <row r="33" spans="1:2" ht="101.25" customHeight="1" x14ac:dyDescent="0.25">
      <c r="A33" s="44" t="s">
        <v>72</v>
      </c>
      <c r="B33" s="40" t="s">
        <v>71</v>
      </c>
    </row>
    <row r="34" spans="1:2" ht="56.25" customHeight="1" x14ac:dyDescent="0.25">
      <c r="A34" s="54" t="s">
        <v>73</v>
      </c>
      <c r="B34" s="55"/>
    </row>
    <row r="35" spans="1:2" ht="31.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46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</sheetData>
  <mergeCells count="6">
    <mergeCell ref="A1:B1"/>
    <mergeCell ref="A2:B2"/>
    <mergeCell ref="A3:B3"/>
    <mergeCell ref="A5:B5"/>
    <mergeCell ref="A35:B35"/>
    <mergeCell ref="A34:B34"/>
  </mergeCells>
  <pageMargins left="0.31496062992125984" right="0.31496062992125984" top="0.74803149606299213" bottom="0.74803149606299213" header="0.31496062992125984" footer="0.31496062992125984"/>
  <pageSetup paperSize="9" scale="70" fitToWidth="0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F29" sqref="F29"/>
    </sheetView>
  </sheetViews>
  <sheetFormatPr defaultRowHeight="15" x14ac:dyDescent="0.25"/>
  <cols>
    <col min="1" max="1" width="11" customWidth="1"/>
    <col min="2" max="2" width="14" customWidth="1"/>
    <col min="3" max="3" width="10.85546875" customWidth="1"/>
    <col min="4" max="4" width="12.7109375" customWidth="1"/>
    <col min="5" max="5" width="11.5703125" customWidth="1"/>
    <col min="6" max="6" width="10.85546875" customWidth="1"/>
  </cols>
  <sheetData>
    <row r="1" spans="1:6" x14ac:dyDescent="0.25">
      <c r="B1" s="58" t="s">
        <v>40</v>
      </c>
      <c r="C1" s="58"/>
      <c r="D1" s="58"/>
      <c r="E1" s="58"/>
      <c r="F1" s="27"/>
    </row>
    <row r="2" spans="1:6" x14ac:dyDescent="0.25">
      <c r="B2" s="58" t="s">
        <v>39</v>
      </c>
      <c r="C2" s="58"/>
      <c r="D2" s="58"/>
      <c r="E2" s="58"/>
      <c r="F2" s="58"/>
    </row>
    <row r="3" spans="1:6" x14ac:dyDescent="0.25">
      <c r="B3" s="59" t="s">
        <v>41</v>
      </c>
      <c r="C3" s="59"/>
      <c r="D3" s="59"/>
      <c r="E3" s="59"/>
      <c r="F3" s="59"/>
    </row>
    <row r="4" spans="1:6" ht="32.25" customHeight="1" x14ac:dyDescent="0.25">
      <c r="A4" s="26" t="s">
        <v>33</v>
      </c>
      <c r="B4" s="26" t="s">
        <v>34</v>
      </c>
      <c r="C4" s="26" t="s">
        <v>35</v>
      </c>
      <c r="D4" s="25" t="s">
        <v>36</v>
      </c>
      <c r="E4" s="26" t="s">
        <v>37</v>
      </c>
      <c r="F4" s="26" t="s">
        <v>38</v>
      </c>
    </row>
    <row r="5" spans="1:6" x14ac:dyDescent="0.25">
      <c r="A5" s="24" t="s">
        <v>42</v>
      </c>
      <c r="B5" s="28">
        <v>44674.53</v>
      </c>
      <c r="C5" s="28"/>
      <c r="D5" s="28">
        <v>44674.53</v>
      </c>
      <c r="E5" s="28">
        <v>30391.58</v>
      </c>
      <c r="F5" s="30">
        <f>SUM(E5/D5*100)</f>
        <v>68.028874618266826</v>
      </c>
    </row>
    <row r="6" spans="1:6" x14ac:dyDescent="0.25">
      <c r="A6" s="24" t="s">
        <v>22</v>
      </c>
      <c r="B6" s="28">
        <v>44605.19</v>
      </c>
      <c r="C6" s="28"/>
      <c r="D6" s="28">
        <f t="shared" ref="D6:D8" si="0">SUM(B6-C6)</f>
        <v>44605.19</v>
      </c>
      <c r="E6" s="28">
        <v>58813.74</v>
      </c>
      <c r="F6" s="30">
        <f t="shared" ref="F6:F16" si="1">SUM(E6/D6*100)</f>
        <v>131.8540286455455</v>
      </c>
    </row>
    <row r="7" spans="1:6" x14ac:dyDescent="0.25">
      <c r="A7" s="24" t="s">
        <v>23</v>
      </c>
      <c r="B7" s="28">
        <v>44605.19</v>
      </c>
      <c r="C7" s="28"/>
      <c r="D7" s="28">
        <f t="shared" si="0"/>
        <v>44605.19</v>
      </c>
      <c r="E7" s="28">
        <v>39777.75</v>
      </c>
      <c r="F7" s="30">
        <f t="shared" si="1"/>
        <v>89.1774028986313</v>
      </c>
    </row>
    <row r="8" spans="1:6" x14ac:dyDescent="0.25">
      <c r="A8" s="24" t="s">
        <v>19</v>
      </c>
      <c r="B8" s="28">
        <v>50671.24</v>
      </c>
      <c r="C8" s="28"/>
      <c r="D8" s="28">
        <f t="shared" si="0"/>
        <v>50671.24</v>
      </c>
      <c r="E8" s="28">
        <v>39937.57</v>
      </c>
      <c r="F8" s="30">
        <f t="shared" si="1"/>
        <v>78.817037041130234</v>
      </c>
    </row>
    <row r="9" spans="1:6" x14ac:dyDescent="0.25">
      <c r="A9" s="24" t="s">
        <v>21</v>
      </c>
      <c r="B9" s="28">
        <v>49111.37</v>
      </c>
      <c r="C9" s="28">
        <v>346.7</v>
      </c>
      <c r="D9" s="28">
        <f>SUM(B9-C9)</f>
        <v>48764.670000000006</v>
      </c>
      <c r="E9" s="29">
        <v>46597.599999999999</v>
      </c>
      <c r="F9" s="30">
        <f t="shared" si="1"/>
        <v>95.55606548757531</v>
      </c>
    </row>
    <row r="10" spans="1:6" x14ac:dyDescent="0.25">
      <c r="A10" s="24" t="s">
        <v>25</v>
      </c>
      <c r="B10" s="28">
        <v>49111.37</v>
      </c>
      <c r="C10" s="28">
        <v>47.37</v>
      </c>
      <c r="D10" s="29">
        <f>SUM(B10-C10)</f>
        <v>49064</v>
      </c>
      <c r="E10" s="28">
        <v>44003.97</v>
      </c>
      <c r="F10" s="30">
        <f t="shared" si="1"/>
        <v>89.686878362954516</v>
      </c>
    </row>
    <row r="11" spans="1:6" x14ac:dyDescent="0.25">
      <c r="A11" s="24" t="s">
        <v>29</v>
      </c>
      <c r="B11" s="28">
        <v>49111.37</v>
      </c>
      <c r="C11" s="28">
        <v>47.37</v>
      </c>
      <c r="D11" s="29">
        <f>SUM(B11-C11)</f>
        <v>49064</v>
      </c>
      <c r="E11" s="28">
        <v>41224.11</v>
      </c>
      <c r="F11" s="30">
        <f t="shared" si="1"/>
        <v>84.021094896461761</v>
      </c>
    </row>
    <row r="12" spans="1:6" x14ac:dyDescent="0.25">
      <c r="A12" s="24" t="s">
        <v>20</v>
      </c>
      <c r="B12" s="28">
        <v>58508.639999999999</v>
      </c>
      <c r="C12" s="28">
        <v>47.37</v>
      </c>
      <c r="D12" s="29">
        <f>SUM(B12-C12)</f>
        <v>58461.27</v>
      </c>
      <c r="E12" s="29">
        <v>64191.8</v>
      </c>
      <c r="F12" s="30">
        <f t="shared" si="1"/>
        <v>109.8022673814647</v>
      </c>
    </row>
    <row r="13" spans="1:6" x14ac:dyDescent="0.25">
      <c r="A13" s="24" t="s">
        <v>27</v>
      </c>
      <c r="B13" s="28">
        <v>58508.639999999999</v>
      </c>
      <c r="C13" s="28"/>
      <c r="D13" s="28">
        <v>58508.639999999999</v>
      </c>
      <c r="E13" s="29">
        <v>35629.699999999997</v>
      </c>
      <c r="F13" s="30">
        <f t="shared" si="1"/>
        <v>60.896476144377985</v>
      </c>
    </row>
    <row r="14" spans="1:6" x14ac:dyDescent="0.25">
      <c r="A14" s="24" t="s">
        <v>28</v>
      </c>
      <c r="B14" s="28">
        <v>58508.639999999999</v>
      </c>
      <c r="C14" s="28"/>
      <c r="D14" s="28">
        <v>58508.639999999999</v>
      </c>
      <c r="E14" s="28">
        <v>74595.070000000007</v>
      </c>
      <c r="F14" s="30">
        <f t="shared" si="1"/>
        <v>127.494110271577</v>
      </c>
    </row>
    <row r="15" spans="1:6" x14ac:dyDescent="0.25">
      <c r="A15" s="24" t="s">
        <v>43</v>
      </c>
      <c r="B15" s="28">
        <v>58508.639999999999</v>
      </c>
      <c r="C15" s="28">
        <v>78.84</v>
      </c>
      <c r="D15" s="29">
        <f>SUM(B15-C15)</f>
        <v>58429.8</v>
      </c>
      <c r="E15" s="28">
        <v>51265.53</v>
      </c>
      <c r="F15" s="30">
        <f t="shared" si="1"/>
        <v>87.738671020609331</v>
      </c>
    </row>
    <row r="16" spans="1:6" x14ac:dyDescent="0.25">
      <c r="A16" s="24" t="s">
        <v>32</v>
      </c>
      <c r="B16" s="28">
        <v>58508.639999999999</v>
      </c>
      <c r="C16" s="28"/>
      <c r="D16" s="29">
        <f>SUM(B16-C16)</f>
        <v>58508.639999999999</v>
      </c>
      <c r="E16" s="29">
        <v>65324.800000000003</v>
      </c>
      <c r="F16" s="30">
        <f t="shared" si="1"/>
        <v>111.64983496454542</v>
      </c>
    </row>
    <row r="17" spans="1:6" x14ac:dyDescent="0.25">
      <c r="A17" s="24"/>
      <c r="B17" s="28"/>
      <c r="C17" s="28"/>
      <c r="D17" s="28"/>
      <c r="E17" s="28"/>
      <c r="F17" s="30"/>
    </row>
    <row r="18" spans="1:6" x14ac:dyDescent="0.25">
      <c r="A18" s="31" t="s">
        <v>44</v>
      </c>
      <c r="B18" s="32">
        <f>SUM(B5:B16)</f>
        <v>624433.46000000008</v>
      </c>
      <c r="C18" s="32">
        <f>SUM(C5:C16)</f>
        <v>567.65</v>
      </c>
      <c r="D18" s="32">
        <f>SUM(D5:D16)</f>
        <v>623865.81000000006</v>
      </c>
      <c r="E18" s="32">
        <f>SUM(E5:E16)</f>
        <v>591753.22000000009</v>
      </c>
      <c r="F18" s="33">
        <f>SUM(E18/D18*100)</f>
        <v>94.852644673699942</v>
      </c>
    </row>
    <row r="19" spans="1:6" x14ac:dyDescent="0.25">
      <c r="A19" s="24"/>
      <c r="B19" s="28"/>
      <c r="C19" s="28"/>
      <c r="D19" s="28"/>
      <c r="E19" s="28"/>
      <c r="F19" s="30"/>
    </row>
    <row r="20" spans="1:6" x14ac:dyDescent="0.25">
      <c r="A20" s="24" t="s">
        <v>45</v>
      </c>
      <c r="B20" s="28"/>
      <c r="C20" s="28"/>
      <c r="D20" s="28"/>
      <c r="E20" s="32">
        <f>SUM(D18-E18)</f>
        <v>32112.589999999967</v>
      </c>
      <c r="F20" s="28"/>
    </row>
    <row r="21" spans="1:6" x14ac:dyDescent="0.25">
      <c r="A21" s="24"/>
      <c r="B21" s="28"/>
      <c r="C21" s="28"/>
      <c r="D21" s="28"/>
      <c r="E21" s="28"/>
      <c r="F21" s="28"/>
    </row>
    <row r="25" spans="1:6" x14ac:dyDescent="0.25">
      <c r="B25" t="s">
        <v>46</v>
      </c>
      <c r="E25" t="s">
        <v>47</v>
      </c>
    </row>
  </sheetData>
  <mergeCells count="3">
    <mergeCell ref="B1:E1"/>
    <mergeCell ref="B2:F2"/>
    <mergeCell ref="B3:F3"/>
  </mergeCells>
  <pageMargins left="0.31496062992125984" right="0.31496062992125984" top="0.74803149606299213" bottom="0.74803149606299213" header="0.31496062992125984" footer="0.31496062992125984"/>
  <pageSetup paperSize="9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opLeftCell="A30" workbookViewId="0">
      <selection activeCell="F29" sqref="F29"/>
    </sheetView>
  </sheetViews>
  <sheetFormatPr defaultRowHeight="15" x14ac:dyDescent="0.25"/>
  <cols>
    <col min="1" max="1" width="70.42578125" customWidth="1"/>
    <col min="2" max="2" width="25.855468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110</v>
      </c>
      <c r="B5" s="53"/>
    </row>
    <row r="6" spans="1:2" x14ac:dyDescent="0.25">
      <c r="A6" s="2" t="s">
        <v>49</v>
      </c>
      <c r="B6" s="34">
        <v>96345.07</v>
      </c>
    </row>
    <row r="7" spans="1:2" x14ac:dyDescent="0.25">
      <c r="A7" s="1" t="s">
        <v>50</v>
      </c>
      <c r="B7" s="19">
        <v>123590</v>
      </c>
    </row>
    <row r="8" spans="1:2" x14ac:dyDescent="0.25">
      <c r="A8" s="1" t="s">
        <v>51</v>
      </c>
      <c r="B8" s="17">
        <v>63842.47</v>
      </c>
    </row>
    <row r="9" spans="1:2" x14ac:dyDescent="0.25">
      <c r="A9" s="1" t="s">
        <v>11</v>
      </c>
      <c r="B9" s="17">
        <v>1958.85</v>
      </c>
    </row>
    <row r="10" spans="1:2" ht="25.5" x14ac:dyDescent="0.25">
      <c r="A10" s="18" t="s">
        <v>78</v>
      </c>
      <c r="B10" s="17">
        <f>SUM(B6+B7-B8-B9)</f>
        <v>154133.75</v>
      </c>
    </row>
    <row r="11" spans="1:2" x14ac:dyDescent="0.25">
      <c r="A11" s="1" t="s">
        <v>3</v>
      </c>
      <c r="B11" s="17">
        <v>6</v>
      </c>
    </row>
    <row r="12" spans="1:2" x14ac:dyDescent="0.25">
      <c r="A12" s="1" t="s">
        <v>12</v>
      </c>
      <c r="B12" s="19">
        <f>SUM(B8-B14)</f>
        <v>-54302.36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118144.83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8313.2800000000007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11736.69</v>
      </c>
    </row>
    <row r="20" spans="1:2" ht="48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13672.24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17158.259999999998</v>
      </c>
    </row>
    <row r="24" spans="1:2" x14ac:dyDescent="0.25">
      <c r="A24" s="7" t="s">
        <v>9</v>
      </c>
      <c r="B24" s="6"/>
    </row>
    <row r="25" spans="1:2" ht="75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11438.84</v>
      </c>
    </row>
    <row r="27" spans="1:2" ht="122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7384.47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35539.699999999997</v>
      </c>
    </row>
    <row r="31" spans="1:2" ht="81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12901.35</v>
      </c>
    </row>
    <row r="33" spans="1:2" ht="104.25" customHeight="1" x14ac:dyDescent="0.25">
      <c r="A33" s="44" t="s">
        <v>72</v>
      </c>
      <c r="B33" s="40" t="s">
        <v>71</v>
      </c>
    </row>
    <row r="34" spans="1:2" ht="55.5" customHeight="1" x14ac:dyDescent="0.25">
      <c r="A34" s="54" t="s">
        <v>73</v>
      </c>
      <c r="B34" s="55"/>
    </row>
    <row r="35" spans="1:2" ht="27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30" workbookViewId="0">
      <selection activeCell="F29" sqref="F29"/>
    </sheetView>
  </sheetViews>
  <sheetFormatPr defaultRowHeight="15" x14ac:dyDescent="0.25"/>
  <cols>
    <col min="1" max="1" width="70.42578125" customWidth="1"/>
    <col min="2" max="2" width="26.285156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109</v>
      </c>
      <c r="B5" s="53"/>
    </row>
    <row r="6" spans="1:2" x14ac:dyDescent="0.25">
      <c r="A6" s="2" t="s">
        <v>49</v>
      </c>
      <c r="B6" s="34">
        <v>39236.71</v>
      </c>
    </row>
    <row r="7" spans="1:2" x14ac:dyDescent="0.25">
      <c r="A7" s="1" t="s">
        <v>50</v>
      </c>
      <c r="B7" s="19">
        <v>119920.93</v>
      </c>
    </row>
    <row r="8" spans="1:2" x14ac:dyDescent="0.25">
      <c r="A8" s="1" t="s">
        <v>51</v>
      </c>
      <c r="B8" s="17">
        <v>90244.22</v>
      </c>
    </row>
    <row r="9" spans="1:2" x14ac:dyDescent="0.25">
      <c r="A9" s="1" t="s">
        <v>11</v>
      </c>
      <c r="B9" s="17">
        <v>0</v>
      </c>
    </row>
    <row r="10" spans="1:2" ht="25.5" x14ac:dyDescent="0.25">
      <c r="A10" s="18" t="s">
        <v>78</v>
      </c>
      <c r="B10" s="17">
        <f>SUM(B6+B7-B8-B9)</f>
        <v>68913.419999999984</v>
      </c>
    </row>
    <row r="11" spans="1:2" x14ac:dyDescent="0.25">
      <c r="A11" s="1" t="s">
        <v>3</v>
      </c>
      <c r="B11" s="11">
        <v>2</v>
      </c>
    </row>
    <row r="12" spans="1:2" x14ac:dyDescent="0.25">
      <c r="A12" s="1" t="s">
        <v>12</v>
      </c>
      <c r="B12" s="19">
        <f>SUM(B8-B14)</f>
        <v>-30499.58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120743.8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8278.75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11687.93</v>
      </c>
    </row>
    <row r="20" spans="1:2" ht="48.75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13615.45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18940.82</v>
      </c>
    </row>
    <row r="24" spans="1:2" x14ac:dyDescent="0.25">
      <c r="A24" s="7" t="s">
        <v>9</v>
      </c>
      <c r="B24" s="6"/>
    </row>
    <row r="25" spans="1:2" ht="66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12627.22</v>
      </c>
    </row>
    <row r="27" spans="1:2" ht="119.2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7353.79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35392.07</v>
      </c>
    </row>
    <row r="31" spans="1:2" ht="81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12847.77</v>
      </c>
    </row>
    <row r="33" spans="1:2" ht="103.5" customHeight="1" x14ac:dyDescent="0.25">
      <c r="A33" s="44" t="s">
        <v>72</v>
      </c>
      <c r="B33" s="40" t="s">
        <v>71</v>
      </c>
    </row>
    <row r="34" spans="1:2" ht="53.25" customHeight="1" x14ac:dyDescent="0.25">
      <c r="A34" s="54" t="s">
        <v>73</v>
      </c>
      <c r="B34" s="55"/>
    </row>
    <row r="35" spans="1:2" ht="26.2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70" fitToWidth="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31" workbookViewId="0">
      <selection activeCell="F29" sqref="F29"/>
    </sheetView>
  </sheetViews>
  <sheetFormatPr defaultRowHeight="15" x14ac:dyDescent="0.25"/>
  <cols>
    <col min="1" max="1" width="70.42578125" customWidth="1"/>
    <col min="2" max="2" width="26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108</v>
      </c>
      <c r="B5" s="53"/>
    </row>
    <row r="6" spans="1:2" x14ac:dyDescent="0.25">
      <c r="A6" s="2" t="s">
        <v>49</v>
      </c>
      <c r="B6" s="34">
        <v>79792.77</v>
      </c>
    </row>
    <row r="7" spans="1:2" x14ac:dyDescent="0.25">
      <c r="A7" s="1" t="s">
        <v>50</v>
      </c>
      <c r="B7" s="19">
        <v>187150.02</v>
      </c>
    </row>
    <row r="8" spans="1:2" x14ac:dyDescent="0.25">
      <c r="A8" s="1" t="s">
        <v>51</v>
      </c>
      <c r="B8" s="17">
        <v>150920.76999999999</v>
      </c>
    </row>
    <row r="9" spans="1:2" x14ac:dyDescent="0.25">
      <c r="A9" s="1" t="s">
        <v>11</v>
      </c>
      <c r="B9" s="17">
        <v>148.99</v>
      </c>
    </row>
    <row r="10" spans="1:2" ht="25.5" x14ac:dyDescent="0.25">
      <c r="A10" s="18" t="s">
        <v>78</v>
      </c>
      <c r="B10" s="17">
        <f>SUM(B6+B7-B8-B9)</f>
        <v>115873.02999999998</v>
      </c>
    </row>
    <row r="11" spans="1:2" x14ac:dyDescent="0.25">
      <c r="A11" s="1" t="s">
        <v>3</v>
      </c>
      <c r="B11" s="17">
        <v>4</v>
      </c>
    </row>
    <row r="12" spans="1:2" x14ac:dyDescent="0.25">
      <c r="A12" s="1" t="s">
        <v>12</v>
      </c>
      <c r="B12" s="19">
        <f>SUM(B8-B14)</f>
        <v>-36665.589999999997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SUM(B17+B19+B21+B23+B26+B28+B30+B32)</f>
        <v>187586.36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7</v>
      </c>
      <c r="B17" s="19">
        <v>12947.63</v>
      </c>
    </row>
    <row r="18" spans="1:2" ht="63.75" x14ac:dyDescent="0.25">
      <c r="A18" s="23" t="s">
        <v>69</v>
      </c>
      <c r="B18" s="35" t="s">
        <v>53</v>
      </c>
    </row>
    <row r="19" spans="1:2" x14ac:dyDescent="0.25">
      <c r="A19" s="10" t="s">
        <v>56</v>
      </c>
      <c r="B19" s="19">
        <v>18279.46</v>
      </c>
    </row>
    <row r="20" spans="1:2" ht="48" customHeight="1" x14ac:dyDescent="0.25">
      <c r="A20" s="36" t="s">
        <v>68</v>
      </c>
      <c r="B20" s="37" t="s">
        <v>54</v>
      </c>
    </row>
    <row r="21" spans="1:2" x14ac:dyDescent="0.25">
      <c r="A21" s="10" t="s">
        <v>55</v>
      </c>
      <c r="B21" s="17">
        <v>21294.02</v>
      </c>
    </row>
    <row r="22" spans="1:2" ht="22.5" x14ac:dyDescent="0.25">
      <c r="A22" s="10"/>
      <c r="B22" s="38" t="s">
        <v>58</v>
      </c>
    </row>
    <row r="23" spans="1:2" x14ac:dyDescent="0.25">
      <c r="A23" s="10" t="s">
        <v>8</v>
      </c>
      <c r="B23" s="19">
        <v>28852.86</v>
      </c>
    </row>
    <row r="24" spans="1:2" x14ac:dyDescent="0.25">
      <c r="A24" s="7" t="s">
        <v>9</v>
      </c>
      <c r="B24" s="6"/>
    </row>
    <row r="25" spans="1:2" ht="63.75" customHeight="1" x14ac:dyDescent="0.25">
      <c r="A25" s="43" t="s">
        <v>67</v>
      </c>
      <c r="B25" s="39" t="s">
        <v>57</v>
      </c>
    </row>
    <row r="26" spans="1:2" x14ac:dyDescent="0.25">
      <c r="A26" s="10" t="s">
        <v>10</v>
      </c>
      <c r="B26" s="17">
        <v>19235.240000000002</v>
      </c>
    </row>
    <row r="27" spans="1:2" ht="114.75" customHeight="1" x14ac:dyDescent="0.25">
      <c r="A27" s="36" t="s">
        <v>59</v>
      </c>
      <c r="B27" s="37" t="s">
        <v>62</v>
      </c>
    </row>
    <row r="28" spans="1:2" x14ac:dyDescent="0.25">
      <c r="A28" s="15" t="s">
        <v>60</v>
      </c>
      <c r="B28" s="20">
        <v>11531.98</v>
      </c>
    </row>
    <row r="29" spans="1:2" ht="60" x14ac:dyDescent="0.25">
      <c r="A29" s="16" t="s">
        <v>61</v>
      </c>
      <c r="B29" s="40" t="s">
        <v>63</v>
      </c>
    </row>
    <row r="30" spans="1:2" x14ac:dyDescent="0.25">
      <c r="A30" s="41" t="s">
        <v>64</v>
      </c>
      <c r="B30" s="22">
        <v>55351.78</v>
      </c>
    </row>
    <row r="31" spans="1:2" ht="88.5" customHeight="1" x14ac:dyDescent="0.25">
      <c r="A31" s="42" t="s">
        <v>65</v>
      </c>
      <c r="B31" s="39" t="s">
        <v>66</v>
      </c>
    </row>
    <row r="32" spans="1:2" x14ac:dyDescent="0.25">
      <c r="A32" s="41" t="s">
        <v>70</v>
      </c>
      <c r="B32" s="20">
        <v>20093.39</v>
      </c>
    </row>
    <row r="33" spans="1:2" ht="105.75" customHeight="1" x14ac:dyDescent="0.25">
      <c r="A33" s="44" t="s">
        <v>72</v>
      </c>
      <c r="B33" s="40" t="s">
        <v>71</v>
      </c>
    </row>
    <row r="34" spans="1:2" ht="53.25" customHeight="1" x14ac:dyDescent="0.25">
      <c r="A34" s="54" t="s">
        <v>91</v>
      </c>
      <c r="B34" s="55"/>
    </row>
    <row r="35" spans="1:2" ht="29.25" customHeight="1" thickBot="1" x14ac:dyDescent="0.3">
      <c r="A35" s="49" t="s">
        <v>74</v>
      </c>
      <c r="B35" s="50"/>
    </row>
    <row r="36" spans="1:2" x14ac:dyDescent="0.25">
      <c r="A36" s="46" t="s">
        <v>76</v>
      </c>
      <c r="B36" s="14"/>
    </row>
    <row r="37" spans="1:2" x14ac:dyDescent="0.25">
      <c r="A37" s="14"/>
      <c r="B37" s="14"/>
    </row>
    <row r="38" spans="1:2" x14ac:dyDescent="0.25">
      <c r="A38" s="45" t="s">
        <v>75</v>
      </c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</sheetData>
  <mergeCells count="6">
    <mergeCell ref="A35:B35"/>
    <mergeCell ref="A1:B1"/>
    <mergeCell ref="A2:B2"/>
    <mergeCell ref="A3:B3"/>
    <mergeCell ref="A5:B5"/>
    <mergeCell ref="A34:B34"/>
  </mergeCells>
  <pageMargins left="0.31496062992125984" right="0.31496062992125984" top="0.74803149606299213" bottom="0.74803149606299213" header="0.31496062992125984" footer="0.31496062992125984"/>
  <pageSetup paperSize="9" scale="69" fitToWidth="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opLeftCell="A26" workbookViewId="0">
      <selection activeCell="F29" sqref="F29"/>
    </sheetView>
  </sheetViews>
  <sheetFormatPr defaultRowHeight="15" x14ac:dyDescent="0.25"/>
  <cols>
    <col min="1" max="1" width="69.42578125" customWidth="1"/>
    <col min="2" max="2" width="26.710937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106</v>
      </c>
      <c r="B5" s="53"/>
    </row>
    <row r="6" spans="1:2" x14ac:dyDescent="0.25">
      <c r="A6" s="2" t="s">
        <v>49</v>
      </c>
      <c r="B6" s="34">
        <v>69196.14</v>
      </c>
    </row>
    <row r="7" spans="1:2" x14ac:dyDescent="0.25">
      <c r="A7" s="1" t="s">
        <v>50</v>
      </c>
      <c r="B7" s="19">
        <v>195663.46</v>
      </c>
    </row>
    <row r="8" spans="1:2" x14ac:dyDescent="0.25">
      <c r="A8" s="1" t="s">
        <v>51</v>
      </c>
      <c r="B8" s="17">
        <v>152492.44</v>
      </c>
    </row>
    <row r="9" spans="1:2" x14ac:dyDescent="0.25">
      <c r="A9" s="1" t="s">
        <v>11</v>
      </c>
      <c r="B9" s="17">
        <v>10705.03</v>
      </c>
    </row>
    <row r="10" spans="1:2" ht="25.5" x14ac:dyDescent="0.25">
      <c r="A10" s="18" t="s">
        <v>78</v>
      </c>
      <c r="B10" s="17">
        <f>SUM(B6+B7-B8-B9)</f>
        <v>101662.12999999998</v>
      </c>
    </row>
    <row r="11" spans="1:2" x14ac:dyDescent="0.25">
      <c r="A11" s="1" t="s">
        <v>3</v>
      </c>
      <c r="B11" s="17">
        <v>6</v>
      </c>
    </row>
    <row r="12" spans="1:2" x14ac:dyDescent="0.25">
      <c r="A12" s="1" t="s">
        <v>12</v>
      </c>
      <c r="B12" s="19">
        <f>SUM(B8-B14)</f>
        <v>-50581.53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203073.97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9">
        <v>28582.6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34660.79</v>
      </c>
    </row>
    <row r="20" spans="1:2" x14ac:dyDescent="0.25">
      <c r="A20" s="7" t="s">
        <v>9</v>
      </c>
      <c r="B20" s="6"/>
    </row>
    <row r="21" spans="1:2" ht="65.25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23107.19</v>
      </c>
    </row>
    <row r="23" spans="1:2" ht="126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15454.62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74297.75</v>
      </c>
    </row>
    <row r="27" spans="1:2" ht="92.25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26971.02</v>
      </c>
    </row>
    <row r="29" spans="1:2" ht="98.25" customHeight="1" x14ac:dyDescent="0.25">
      <c r="A29" s="44" t="s">
        <v>72</v>
      </c>
      <c r="B29" s="40" t="s">
        <v>71</v>
      </c>
    </row>
    <row r="30" spans="1:2" ht="56.25" customHeight="1" x14ac:dyDescent="0.25">
      <c r="A30" s="54" t="s">
        <v>73</v>
      </c>
      <c r="B30" s="55"/>
    </row>
    <row r="31" spans="1:2" ht="30.75" customHeight="1" thickBot="1" x14ac:dyDescent="0.3">
      <c r="A31" s="49" t="s">
        <v>74</v>
      </c>
      <c r="B31" s="50"/>
    </row>
    <row r="32" spans="1:2" ht="16.5" customHeight="1" x14ac:dyDescent="0.25">
      <c r="A32" s="46" t="s">
        <v>76</v>
      </c>
      <c r="B32" s="14"/>
    </row>
    <row r="33" spans="1:2" ht="14.25" customHeight="1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2"/>
      <c r="B35" s="13"/>
    </row>
    <row r="36" spans="1:2" x14ac:dyDescent="0.25">
      <c r="A36" s="14"/>
      <c r="B36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8" fitToWidth="0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opLeftCell="A28" workbookViewId="0">
      <selection activeCell="F29" sqref="F29"/>
    </sheetView>
  </sheetViews>
  <sheetFormatPr defaultRowHeight="15" x14ac:dyDescent="0.25"/>
  <cols>
    <col min="1" max="1" width="69.5703125" customWidth="1"/>
    <col min="2" max="2" width="24.5703125" customWidth="1"/>
  </cols>
  <sheetData>
    <row r="1" spans="1:2" x14ac:dyDescent="0.25">
      <c r="A1" s="51" t="s">
        <v>0</v>
      </c>
      <c r="B1" s="51"/>
    </row>
    <row r="2" spans="1:2" x14ac:dyDescent="0.25">
      <c r="A2" s="51" t="s">
        <v>1</v>
      </c>
      <c r="B2" s="51"/>
    </row>
    <row r="3" spans="1:2" x14ac:dyDescent="0.25">
      <c r="A3" s="51" t="s">
        <v>48</v>
      </c>
      <c r="B3" s="51"/>
    </row>
    <row r="4" spans="1:2" ht="15.75" thickBot="1" x14ac:dyDescent="0.3"/>
    <row r="5" spans="1:2" ht="15.75" thickBot="1" x14ac:dyDescent="0.3">
      <c r="A5" s="52" t="s">
        <v>105</v>
      </c>
      <c r="B5" s="53"/>
    </row>
    <row r="6" spans="1:2" x14ac:dyDescent="0.25">
      <c r="A6" s="2" t="s">
        <v>49</v>
      </c>
      <c r="B6" s="34">
        <v>11257.92</v>
      </c>
    </row>
    <row r="7" spans="1:2" x14ac:dyDescent="0.25">
      <c r="A7" s="1" t="s">
        <v>50</v>
      </c>
      <c r="B7" s="19">
        <v>97188.91</v>
      </c>
    </row>
    <row r="8" spans="1:2" x14ac:dyDescent="0.25">
      <c r="A8" s="1" t="s">
        <v>51</v>
      </c>
      <c r="B8" s="17">
        <v>85682.69</v>
      </c>
    </row>
    <row r="9" spans="1:2" x14ac:dyDescent="0.25">
      <c r="A9" s="1" t="s">
        <v>11</v>
      </c>
      <c r="B9" s="17">
        <v>4693.87</v>
      </c>
    </row>
    <row r="10" spans="1:2" ht="25.5" x14ac:dyDescent="0.25">
      <c r="A10" s="18" t="s">
        <v>78</v>
      </c>
      <c r="B10" s="17">
        <f>SUM(B6+B7-B8-B9)</f>
        <v>18070.27</v>
      </c>
    </row>
    <row r="11" spans="1:2" x14ac:dyDescent="0.25">
      <c r="A11" s="1" t="s">
        <v>3</v>
      </c>
      <c r="B11" s="17">
        <v>17</v>
      </c>
    </row>
    <row r="12" spans="1:2" x14ac:dyDescent="0.25">
      <c r="A12" s="1" t="s">
        <v>12</v>
      </c>
      <c r="B12" s="19">
        <f>SUM(B8-B14)</f>
        <v>-16548.680000000008</v>
      </c>
    </row>
    <row r="13" spans="1:2" x14ac:dyDescent="0.25">
      <c r="A13" s="3" t="s">
        <v>52</v>
      </c>
      <c r="B13" s="8"/>
    </row>
    <row r="14" spans="1:2" ht="16.5" customHeight="1" x14ac:dyDescent="0.25">
      <c r="A14" s="4" t="s">
        <v>4</v>
      </c>
      <c r="B14" s="21">
        <f>SUM(B17+B19+B22+B24+B26+B28)</f>
        <v>102231.37000000001</v>
      </c>
    </row>
    <row r="15" spans="1:2" x14ac:dyDescent="0.25">
      <c r="A15" s="5" t="s">
        <v>5</v>
      </c>
      <c r="B15" s="9"/>
    </row>
    <row r="16" spans="1:2" x14ac:dyDescent="0.25">
      <c r="A16" s="7" t="s">
        <v>6</v>
      </c>
      <c r="B16" s="6"/>
    </row>
    <row r="17" spans="1:2" x14ac:dyDescent="0.25">
      <c r="A17" s="10" t="s">
        <v>55</v>
      </c>
      <c r="B17" s="17">
        <v>14387.85</v>
      </c>
    </row>
    <row r="18" spans="1:2" ht="22.5" x14ac:dyDescent="0.25">
      <c r="A18" s="10"/>
      <c r="B18" s="38" t="s">
        <v>58</v>
      </c>
    </row>
    <row r="19" spans="1:2" x14ac:dyDescent="0.25">
      <c r="A19" s="10" t="s">
        <v>8</v>
      </c>
      <c r="B19" s="19">
        <v>17447.47</v>
      </c>
    </row>
    <row r="20" spans="1:2" x14ac:dyDescent="0.25">
      <c r="A20" s="7" t="s">
        <v>9</v>
      </c>
      <c r="B20" s="6"/>
    </row>
    <row r="21" spans="1:2" ht="69" customHeight="1" x14ac:dyDescent="0.25">
      <c r="A21" s="43" t="s">
        <v>67</v>
      </c>
      <c r="B21" s="39" t="s">
        <v>57</v>
      </c>
    </row>
    <row r="22" spans="1:2" x14ac:dyDescent="0.25">
      <c r="A22" s="10" t="s">
        <v>10</v>
      </c>
      <c r="B22" s="17">
        <v>11631.65</v>
      </c>
    </row>
    <row r="23" spans="1:2" ht="126.75" customHeight="1" x14ac:dyDescent="0.25">
      <c r="A23" s="36" t="s">
        <v>59</v>
      </c>
      <c r="B23" s="37" t="s">
        <v>62</v>
      </c>
    </row>
    <row r="24" spans="1:2" x14ac:dyDescent="0.25">
      <c r="A24" s="15" t="s">
        <v>60</v>
      </c>
      <c r="B24" s="20">
        <v>7787.94</v>
      </c>
    </row>
    <row r="25" spans="1:2" ht="60" x14ac:dyDescent="0.25">
      <c r="A25" s="16" t="s">
        <v>61</v>
      </c>
      <c r="B25" s="40" t="s">
        <v>63</v>
      </c>
    </row>
    <row r="26" spans="1:2" x14ac:dyDescent="0.25">
      <c r="A26" s="41" t="s">
        <v>64</v>
      </c>
      <c r="B26" s="22">
        <v>37399.85</v>
      </c>
    </row>
    <row r="27" spans="1:2" ht="90" customHeight="1" x14ac:dyDescent="0.25">
      <c r="A27" s="42" t="s">
        <v>65</v>
      </c>
      <c r="B27" s="39" t="s">
        <v>66</v>
      </c>
    </row>
    <row r="28" spans="1:2" x14ac:dyDescent="0.25">
      <c r="A28" s="41" t="s">
        <v>70</v>
      </c>
      <c r="B28" s="20">
        <v>13576.61</v>
      </c>
    </row>
    <row r="29" spans="1:2" ht="125.25" customHeight="1" x14ac:dyDescent="0.25">
      <c r="A29" s="44" t="s">
        <v>72</v>
      </c>
      <c r="B29" s="40" t="s">
        <v>71</v>
      </c>
    </row>
    <row r="30" spans="1:2" ht="55.5" customHeight="1" x14ac:dyDescent="0.25">
      <c r="A30" s="54" t="s">
        <v>73</v>
      </c>
      <c r="B30" s="55"/>
    </row>
    <row r="31" spans="1:2" ht="30.75" customHeight="1" thickBot="1" x14ac:dyDescent="0.3">
      <c r="A31" s="49" t="s">
        <v>74</v>
      </c>
      <c r="B31" s="50"/>
    </row>
    <row r="32" spans="1:2" ht="15.75" customHeight="1" x14ac:dyDescent="0.25">
      <c r="A32" s="46" t="s">
        <v>76</v>
      </c>
      <c r="B32" s="14"/>
    </row>
    <row r="33" spans="1:2" ht="27" customHeight="1" x14ac:dyDescent="0.25">
      <c r="A33" s="14"/>
      <c r="B33" s="14"/>
    </row>
    <row r="34" spans="1:2" x14ac:dyDescent="0.25">
      <c r="A34" s="45" t="s">
        <v>75</v>
      </c>
      <c r="B34" s="14"/>
    </row>
    <row r="35" spans="1:2" x14ac:dyDescent="0.25">
      <c r="A35" s="14"/>
      <c r="B35" s="14"/>
    </row>
    <row r="36" spans="1:2" x14ac:dyDescent="0.25">
      <c r="A36" s="14"/>
      <c r="B36" s="14"/>
    </row>
    <row r="37" spans="1:2" x14ac:dyDescent="0.25">
      <c r="A37" s="14"/>
      <c r="B37" s="14"/>
    </row>
    <row r="38" spans="1:2" x14ac:dyDescent="0.25">
      <c r="A38" s="14"/>
      <c r="B38" s="14"/>
    </row>
  </sheetData>
  <mergeCells count="6">
    <mergeCell ref="A31:B31"/>
    <mergeCell ref="A1:B1"/>
    <mergeCell ref="A2:B2"/>
    <mergeCell ref="A3:B3"/>
    <mergeCell ref="A5:B5"/>
    <mergeCell ref="A30:B30"/>
  </mergeCells>
  <pageMargins left="0.31496062992125984" right="0.31496062992125984" top="0.74803149606299213" bottom="0.74803149606299213" header="0.31496062992125984" footer="0.31496062992125984"/>
  <pageSetup paperSize="9" scale="76" fitToWidth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пер. Клубный,9</vt:lpstr>
      <vt:lpstr>пер. Клубный,7а</vt:lpstr>
      <vt:lpstr>пер. Клубный,7</vt:lpstr>
      <vt:lpstr>пер. Клубный,6а</vt:lpstr>
      <vt:lpstr>с.Мих-ка. ул.Первом.6</vt:lpstr>
      <vt:lpstr>с.Мих-ка. ул.Первом.4</vt:lpstr>
      <vt:lpstr>с.Мих-ка. ул.Первом.2</vt:lpstr>
      <vt:lpstr>Герц.4б</vt:lpstr>
      <vt:lpstr>Герц.4а</vt:lpstr>
      <vt:lpstr>Герц.2з</vt:lpstr>
      <vt:lpstr>Герц.2е</vt:lpstr>
      <vt:lpstr>Герц.2д</vt:lpstr>
      <vt:lpstr>Герц.2г</vt:lpstr>
      <vt:lpstr>Герц.2в</vt:lpstr>
      <vt:lpstr>Герц.2а </vt:lpstr>
      <vt:lpstr>Герц.1а</vt:lpstr>
      <vt:lpstr>2-я М.Ал-ка 45а</vt:lpstr>
      <vt:lpstr>2-я М.Ал-ка.45</vt:lpstr>
      <vt:lpstr>Рабоч. 4</vt:lpstr>
      <vt:lpstr>Сов.42</vt:lpstr>
      <vt:lpstr>Сов.40</vt:lpstr>
      <vt:lpstr>Сов. 32</vt:lpstr>
      <vt:lpstr>Сов.34</vt:lpstr>
      <vt:lpstr>Сов.18 </vt:lpstr>
      <vt:lpstr>Сов.38</vt:lpstr>
      <vt:lpstr>См.9</vt:lpstr>
      <vt:lpstr>См.13</vt:lpstr>
      <vt:lpstr>См.11</vt:lpstr>
      <vt:lpstr>См.7</vt:lpstr>
      <vt:lpstr>Лен.13</vt:lpstr>
      <vt:lpstr>Лен.11</vt:lpstr>
      <vt:lpstr>Красн.38</vt:lpstr>
      <vt:lpstr>Красн.36</vt:lpstr>
      <vt:lpstr>Красн.34</vt:lpstr>
      <vt:lpstr>Красн.32</vt:lpstr>
      <vt:lpstr>Красн.30</vt:lpstr>
      <vt:lpstr>Красн.28</vt:lpstr>
      <vt:lpstr>Кондр.19</vt:lpstr>
      <vt:lpstr>Кондр.17</vt:lpstr>
      <vt:lpstr>Кондр.5</vt:lpstr>
      <vt:lpstr>Кондр.2</vt:lpstr>
      <vt:lpstr>Комс.19</vt:lpstr>
      <vt:lpstr>Дальн.23</vt:lpstr>
      <vt:lpstr>Дзерж.9</vt:lpstr>
      <vt:lpstr>комс.19 кв.пл.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2014-05-05T05:29:57Z</dcterms:modified>
</cp:coreProperties>
</file>