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7740" firstSheet="34" activeTab="36"/>
  </bookViews>
  <sheets>
    <sheet name="пер.Клубн.9" sheetId="46" r:id="rId1"/>
    <sheet name="пер.Клубн.7а" sheetId="45" r:id="rId2"/>
    <sheet name="Герц.4б" sheetId="44" r:id="rId3"/>
    <sheet name="Герц.4а" sheetId="43" r:id="rId4"/>
    <sheet name="Герц.2з" sheetId="42" r:id="rId5"/>
    <sheet name="Герц.2е" sheetId="41" r:id="rId6"/>
    <sheet name="Герц.2д" sheetId="40" r:id="rId7"/>
    <sheet name="Герц.2г" sheetId="39" r:id="rId8"/>
    <sheet name="Герц.2в" sheetId="38" r:id="rId9"/>
    <sheet name="Герц.2а " sheetId="36" r:id="rId10"/>
    <sheet name="Герц.1а" sheetId="35" r:id="rId11"/>
    <sheet name="М.Ал-ка 45 а" sheetId="34" r:id="rId12"/>
    <sheet name="М.Ал-ка 45" sheetId="33" r:id="rId13"/>
    <sheet name="пер.Клубн.7" sheetId="32" r:id="rId14"/>
    <sheet name="пер.Клубн.6а" sheetId="31" r:id="rId15"/>
    <sheet name="Первом.6" sheetId="30" r:id="rId16"/>
    <sheet name="Первом.4" sheetId="29" r:id="rId17"/>
    <sheet name="Первом.2" sheetId="28" r:id="rId18"/>
    <sheet name="Сов.42" sheetId="27" r:id="rId19"/>
    <sheet name="Сов.34" sheetId="26" r:id="rId20"/>
    <sheet name="Сов.40" sheetId="25" r:id="rId21"/>
    <sheet name="Сов.32" sheetId="24" r:id="rId22"/>
    <sheet name="Сов.18" sheetId="23" r:id="rId23"/>
    <sheet name="Сов.38" sheetId="22" r:id="rId24"/>
    <sheet name="Дзерж.9" sheetId="21" r:id="rId25"/>
    <sheet name="Смирн.13" sheetId="20" r:id="rId26"/>
    <sheet name="Смирн.11" sheetId="19" r:id="rId27"/>
    <sheet name="Смирн.7" sheetId="18" r:id="rId28"/>
    <sheet name="Смирн.9" sheetId="17" r:id="rId29"/>
    <sheet name="Лен.13" sheetId="16" r:id="rId30"/>
    <sheet name="Лен.11" sheetId="15" r:id="rId31"/>
    <sheet name="Дальн.23" sheetId="14" r:id="rId32"/>
    <sheet name="Комс.19" sheetId="13" r:id="rId33"/>
    <sheet name="Кр.38" sheetId="47" r:id="rId34"/>
    <sheet name="Кр.32" sheetId="12" r:id="rId35"/>
    <sheet name="Кр.36" sheetId="11" r:id="rId36"/>
    <sheet name="Кр.30" sheetId="10" r:id="rId37"/>
    <sheet name="Кр.28" sheetId="9" r:id="rId38"/>
    <sheet name="Кондр.17" sheetId="8" r:id="rId39"/>
    <sheet name="Кондр.19" sheetId="7" r:id="rId40"/>
    <sheet name="Кондр.5" sheetId="6" r:id="rId41"/>
    <sheet name="Кондр.2" sheetId="5" r:id="rId42"/>
    <sheet name="Раб.4" sheetId="4" r:id="rId43"/>
    <sheet name="Кр.34" sheetId="1" r:id="rId44"/>
    <sheet name="Лист1" sheetId="48" r:id="rId45"/>
  </sheets>
  <calcPr calcId="145621"/>
</workbook>
</file>

<file path=xl/calcChain.xml><?xml version="1.0" encoding="utf-8"?>
<calcChain xmlns="http://schemas.openxmlformats.org/spreadsheetml/2006/main">
  <c r="G36" i="46" l="1"/>
  <c r="F36" i="46"/>
  <c r="E36" i="46"/>
  <c r="D36" i="46"/>
  <c r="C36" i="46" s="1"/>
  <c r="G35" i="46"/>
  <c r="F35" i="46"/>
  <c r="E35" i="46"/>
  <c r="D35" i="46"/>
  <c r="G34" i="46"/>
  <c r="F34" i="46"/>
  <c r="E34" i="46"/>
  <c r="D34" i="46"/>
  <c r="C34" i="46" s="1"/>
  <c r="G33" i="46"/>
  <c r="F33" i="46"/>
  <c r="E33" i="46"/>
  <c r="D33" i="46"/>
  <c r="C33" i="46" s="1"/>
  <c r="G31" i="46"/>
  <c r="F31" i="46"/>
  <c r="E31" i="46"/>
  <c r="D31" i="46"/>
  <c r="C31" i="46" s="1"/>
  <c r="G30" i="46"/>
  <c r="F30" i="46"/>
  <c r="E30" i="46"/>
  <c r="C30" i="46"/>
  <c r="G29" i="46"/>
  <c r="F29" i="46"/>
  <c r="E29" i="46"/>
  <c r="C29" i="46"/>
  <c r="G27" i="46"/>
  <c r="F27" i="46"/>
  <c r="E27" i="46"/>
  <c r="D27" i="46"/>
  <c r="C27" i="46" s="1"/>
  <c r="G25" i="46"/>
  <c r="F25" i="46"/>
  <c r="E25" i="46"/>
  <c r="D25" i="46"/>
  <c r="C25" i="46" s="1"/>
  <c r="G24" i="46"/>
  <c r="F24" i="46"/>
  <c r="E24" i="46"/>
  <c r="D24" i="46"/>
  <c r="G21" i="46"/>
  <c r="F21" i="46"/>
  <c r="E21" i="46"/>
  <c r="D21" i="46"/>
  <c r="G15" i="46"/>
  <c r="F15" i="46"/>
  <c r="E15" i="46"/>
  <c r="D15" i="46"/>
  <c r="C15" i="46" s="1"/>
  <c r="G36" i="45"/>
  <c r="F36" i="45"/>
  <c r="E36" i="45"/>
  <c r="D36" i="45"/>
  <c r="G35" i="45"/>
  <c r="F35" i="45"/>
  <c r="E35" i="45"/>
  <c r="D35" i="45"/>
  <c r="G34" i="45"/>
  <c r="F34" i="45"/>
  <c r="E34" i="45"/>
  <c r="D34" i="45"/>
  <c r="G33" i="45"/>
  <c r="G31" i="45" s="1"/>
  <c r="F33" i="45"/>
  <c r="E33" i="45"/>
  <c r="E31" i="45" s="1"/>
  <c r="D33" i="45"/>
  <c r="C33" i="45"/>
  <c r="F31" i="45"/>
  <c r="D31" i="45"/>
  <c r="C31" i="45" s="1"/>
  <c r="G30" i="45"/>
  <c r="F30" i="45"/>
  <c r="E30" i="45"/>
  <c r="G29" i="45"/>
  <c r="F29" i="45"/>
  <c r="E29" i="45"/>
  <c r="C29" i="45" s="1"/>
  <c r="G27" i="45"/>
  <c r="F27" i="45"/>
  <c r="E27" i="45"/>
  <c r="D27" i="45"/>
  <c r="C27" i="45" s="1"/>
  <c r="G25" i="45"/>
  <c r="F25" i="45"/>
  <c r="E25" i="45"/>
  <c r="D25" i="45"/>
  <c r="C25" i="45" s="1"/>
  <c r="G24" i="45"/>
  <c r="G21" i="45" s="1"/>
  <c r="F24" i="45"/>
  <c r="F21" i="45" s="1"/>
  <c r="E24" i="45"/>
  <c r="E21" i="45" s="1"/>
  <c r="D24" i="45"/>
  <c r="D21" i="45"/>
  <c r="G15" i="45"/>
  <c r="F15" i="45"/>
  <c r="E15" i="45"/>
  <c r="D15" i="45"/>
  <c r="C15" i="45" s="1"/>
  <c r="G33" i="44"/>
  <c r="G31" i="44" s="1"/>
  <c r="G21" i="44" s="1"/>
  <c r="F33" i="44"/>
  <c r="E33" i="44"/>
  <c r="E31" i="44" s="1"/>
  <c r="E21" i="44" s="1"/>
  <c r="D33" i="44"/>
  <c r="C33" i="44"/>
  <c r="F31" i="44"/>
  <c r="D31" i="44"/>
  <c r="C31" i="44" s="1"/>
  <c r="G30" i="44"/>
  <c r="F30" i="44"/>
  <c r="E30" i="44"/>
  <c r="C30" i="44" s="1"/>
  <c r="G29" i="44"/>
  <c r="F29" i="44"/>
  <c r="E29" i="44"/>
  <c r="C29" i="44" s="1"/>
  <c r="G27" i="44"/>
  <c r="F27" i="44"/>
  <c r="E27" i="44"/>
  <c r="D27" i="44"/>
  <c r="G25" i="44"/>
  <c r="F25" i="44"/>
  <c r="E25" i="44"/>
  <c r="D25" i="44"/>
  <c r="G24" i="44"/>
  <c r="F24" i="44"/>
  <c r="E24" i="44"/>
  <c r="D24" i="44"/>
  <c r="F21" i="44"/>
  <c r="D21" i="44"/>
  <c r="G15" i="44"/>
  <c r="F15" i="44"/>
  <c r="E15" i="44"/>
  <c r="D15" i="44"/>
  <c r="G33" i="43"/>
  <c r="F33" i="43"/>
  <c r="E33" i="43"/>
  <c r="D33" i="43"/>
  <c r="C33" i="43"/>
  <c r="G31" i="43"/>
  <c r="F31" i="43"/>
  <c r="E31" i="43"/>
  <c r="D31" i="43"/>
  <c r="C31" i="43" s="1"/>
  <c r="G30" i="43"/>
  <c r="F30" i="43"/>
  <c r="E30" i="43"/>
  <c r="C30" i="43" s="1"/>
  <c r="G29" i="43"/>
  <c r="F29" i="43"/>
  <c r="E29" i="43"/>
  <c r="C29" i="43" s="1"/>
  <c r="G27" i="43"/>
  <c r="F27" i="43"/>
  <c r="E27" i="43"/>
  <c r="D27" i="43"/>
  <c r="G25" i="43"/>
  <c r="F25" i="43"/>
  <c r="E25" i="43"/>
  <c r="D25" i="43"/>
  <c r="C25" i="43" s="1"/>
  <c r="G24" i="43"/>
  <c r="F24" i="43"/>
  <c r="E24" i="43"/>
  <c r="D24" i="43"/>
  <c r="C24" i="43" s="1"/>
  <c r="G21" i="43"/>
  <c r="F21" i="43"/>
  <c r="E21" i="43"/>
  <c r="D21" i="43"/>
  <c r="G15" i="43"/>
  <c r="F15" i="43"/>
  <c r="E15" i="43"/>
  <c r="D15" i="43"/>
  <c r="C15" i="43" s="1"/>
  <c r="G33" i="42"/>
  <c r="F33" i="42"/>
  <c r="F31" i="42" s="1"/>
  <c r="F21" i="42" s="1"/>
  <c r="E33" i="42"/>
  <c r="D33" i="42"/>
  <c r="C33" i="42" s="1"/>
  <c r="G31" i="42"/>
  <c r="E31" i="42"/>
  <c r="G30" i="42"/>
  <c r="F30" i="42"/>
  <c r="E30" i="42"/>
  <c r="C30" i="42"/>
  <c r="G29" i="42"/>
  <c r="F29" i="42"/>
  <c r="E29" i="42"/>
  <c r="C29" i="42"/>
  <c r="G27" i="42"/>
  <c r="F27" i="42"/>
  <c r="E27" i="42"/>
  <c r="D27" i="42"/>
  <c r="C27" i="42" s="1"/>
  <c r="G25" i="42"/>
  <c r="F25" i="42"/>
  <c r="E25" i="42"/>
  <c r="D25" i="42"/>
  <c r="C25" i="42" s="1"/>
  <c r="G24" i="42"/>
  <c r="F24" i="42"/>
  <c r="E24" i="42"/>
  <c r="D24" i="42"/>
  <c r="C24" i="42" s="1"/>
  <c r="G21" i="42"/>
  <c r="E21" i="42"/>
  <c r="G15" i="42"/>
  <c r="F15" i="42"/>
  <c r="E15" i="42"/>
  <c r="D15" i="42"/>
  <c r="C15" i="42" s="1"/>
  <c r="G33" i="41"/>
  <c r="F33" i="41"/>
  <c r="F31" i="41" s="1"/>
  <c r="E33" i="41"/>
  <c r="D33" i="41"/>
  <c r="C33" i="41" s="1"/>
  <c r="G31" i="41"/>
  <c r="G21" i="41" s="1"/>
  <c r="E31" i="41"/>
  <c r="G30" i="41"/>
  <c r="F30" i="41"/>
  <c r="E30" i="41"/>
  <c r="C30" i="41"/>
  <c r="G29" i="41"/>
  <c r="F29" i="41"/>
  <c r="E29" i="41"/>
  <c r="C29" i="41"/>
  <c r="G27" i="41"/>
  <c r="F27" i="41"/>
  <c r="E27" i="41"/>
  <c r="D27" i="41"/>
  <c r="C27" i="41" s="1"/>
  <c r="G25" i="41"/>
  <c r="F25" i="41"/>
  <c r="E25" i="41"/>
  <c r="D25" i="41"/>
  <c r="C25" i="41" s="1"/>
  <c r="G24" i="41"/>
  <c r="F24" i="41"/>
  <c r="E24" i="41"/>
  <c r="D24" i="41"/>
  <c r="C24" i="41" s="1"/>
  <c r="E21" i="41"/>
  <c r="G15" i="41"/>
  <c r="F15" i="41"/>
  <c r="E15" i="41"/>
  <c r="D15" i="41"/>
  <c r="G34" i="40"/>
  <c r="F34" i="40"/>
  <c r="F32" i="40" s="1"/>
  <c r="F22" i="40" s="1"/>
  <c r="E34" i="40"/>
  <c r="D34" i="40"/>
  <c r="C34" i="40" s="1"/>
  <c r="G32" i="40"/>
  <c r="E32" i="40"/>
  <c r="G31" i="40"/>
  <c r="F31" i="40"/>
  <c r="E31" i="40"/>
  <c r="C31" i="40" s="1"/>
  <c r="G30" i="40"/>
  <c r="F30" i="40"/>
  <c r="E30" i="40"/>
  <c r="C30" i="40" s="1"/>
  <c r="G28" i="40"/>
  <c r="F28" i="40"/>
  <c r="E28" i="40"/>
  <c r="D28" i="40"/>
  <c r="G26" i="40"/>
  <c r="F26" i="40"/>
  <c r="E26" i="40"/>
  <c r="D26" i="40"/>
  <c r="G25" i="40"/>
  <c r="F25" i="40"/>
  <c r="E25" i="40"/>
  <c r="D25" i="40"/>
  <c r="G22" i="40"/>
  <c r="E22" i="40"/>
  <c r="G16" i="40"/>
  <c r="F16" i="40"/>
  <c r="E16" i="40"/>
  <c r="D16" i="40"/>
  <c r="G33" i="39"/>
  <c r="G31" i="39" s="1"/>
  <c r="G21" i="39" s="1"/>
  <c r="F33" i="39"/>
  <c r="E33" i="39"/>
  <c r="E31" i="39" s="1"/>
  <c r="E21" i="39" s="1"/>
  <c r="D33" i="39"/>
  <c r="C33" i="39"/>
  <c r="F31" i="39"/>
  <c r="F21" i="39" s="1"/>
  <c r="D31" i="39"/>
  <c r="C31" i="39" s="1"/>
  <c r="G30" i="39"/>
  <c r="F30" i="39"/>
  <c r="E30" i="39"/>
  <c r="C30" i="39" s="1"/>
  <c r="G29" i="39"/>
  <c r="F29" i="39"/>
  <c r="E29" i="39"/>
  <c r="C29" i="39" s="1"/>
  <c r="G27" i="39"/>
  <c r="F27" i="39"/>
  <c r="E27" i="39"/>
  <c r="D27" i="39"/>
  <c r="G25" i="39"/>
  <c r="F25" i="39"/>
  <c r="E25" i="39"/>
  <c r="D25" i="39"/>
  <c r="G24" i="39"/>
  <c r="F24" i="39"/>
  <c r="E24" i="39"/>
  <c r="D24" i="39"/>
  <c r="G15" i="39"/>
  <c r="F15" i="39"/>
  <c r="E15" i="39"/>
  <c r="D15" i="39"/>
  <c r="G33" i="38"/>
  <c r="G31" i="38" s="1"/>
  <c r="G21" i="38" s="1"/>
  <c r="F33" i="38"/>
  <c r="E33" i="38"/>
  <c r="E31" i="38" s="1"/>
  <c r="E21" i="38" s="1"/>
  <c r="D33" i="38"/>
  <c r="C33" i="38"/>
  <c r="F31" i="38"/>
  <c r="D31" i="38"/>
  <c r="G30" i="38"/>
  <c r="F30" i="38"/>
  <c r="E30" i="38"/>
  <c r="C30" i="38"/>
  <c r="G29" i="38"/>
  <c r="F29" i="38"/>
  <c r="E29" i="38"/>
  <c r="C29" i="38"/>
  <c r="G27" i="38"/>
  <c r="F27" i="38"/>
  <c r="E27" i="38"/>
  <c r="D27" i="38"/>
  <c r="C27" i="38" s="1"/>
  <c r="G25" i="38"/>
  <c r="F25" i="38"/>
  <c r="E25" i="38"/>
  <c r="D25" i="38"/>
  <c r="C25" i="38" s="1"/>
  <c r="G24" i="38"/>
  <c r="F24" i="38"/>
  <c r="F21" i="38" s="1"/>
  <c r="E24" i="38"/>
  <c r="D24" i="38"/>
  <c r="C24" i="38" s="1"/>
  <c r="G15" i="38"/>
  <c r="F15" i="38"/>
  <c r="E15" i="38"/>
  <c r="D15" i="38"/>
  <c r="C15" i="38" s="1"/>
  <c r="G33" i="36"/>
  <c r="F33" i="36"/>
  <c r="F31" i="36" s="1"/>
  <c r="F21" i="36" s="1"/>
  <c r="E33" i="36"/>
  <c r="D33" i="36"/>
  <c r="C33" i="36" s="1"/>
  <c r="G31" i="36"/>
  <c r="G21" i="36" s="1"/>
  <c r="E31" i="36"/>
  <c r="E21" i="36" s="1"/>
  <c r="G30" i="36"/>
  <c r="F30" i="36"/>
  <c r="E30" i="36"/>
  <c r="C30" i="36"/>
  <c r="G29" i="36"/>
  <c r="F29" i="36"/>
  <c r="E29" i="36"/>
  <c r="C29" i="36"/>
  <c r="G27" i="36"/>
  <c r="F27" i="36"/>
  <c r="E27" i="36"/>
  <c r="D27" i="36"/>
  <c r="C27" i="36" s="1"/>
  <c r="G25" i="36"/>
  <c r="F25" i="36"/>
  <c r="E25" i="36"/>
  <c r="D25" i="36"/>
  <c r="C25" i="36" s="1"/>
  <c r="G24" i="36"/>
  <c r="F24" i="36"/>
  <c r="E24" i="36"/>
  <c r="D24" i="36"/>
  <c r="C24" i="36" s="1"/>
  <c r="G15" i="36"/>
  <c r="F15" i="36"/>
  <c r="E15" i="36"/>
  <c r="D15" i="36"/>
  <c r="C15" i="36" s="1"/>
  <c r="G33" i="35"/>
  <c r="F33" i="35"/>
  <c r="F31" i="35" s="1"/>
  <c r="F21" i="35" s="1"/>
  <c r="E33" i="35"/>
  <c r="D33" i="35"/>
  <c r="C33" i="35" s="1"/>
  <c r="G31" i="35"/>
  <c r="E31" i="35"/>
  <c r="G30" i="35"/>
  <c r="F30" i="35"/>
  <c r="E30" i="35"/>
  <c r="C30" i="35" s="1"/>
  <c r="G29" i="35"/>
  <c r="F29" i="35"/>
  <c r="E29" i="35"/>
  <c r="C29" i="35" s="1"/>
  <c r="G27" i="35"/>
  <c r="F27" i="35"/>
  <c r="E27" i="35"/>
  <c r="D27" i="35"/>
  <c r="G25" i="35"/>
  <c r="F25" i="35"/>
  <c r="E25" i="35"/>
  <c r="D25" i="35"/>
  <c r="G24" i="35"/>
  <c r="F24" i="35"/>
  <c r="E24" i="35"/>
  <c r="D24" i="35"/>
  <c r="G21" i="35"/>
  <c r="E21" i="35"/>
  <c r="G15" i="35"/>
  <c r="F15" i="35"/>
  <c r="E15" i="35"/>
  <c r="D15" i="35"/>
  <c r="G33" i="34"/>
  <c r="G31" i="34" s="1"/>
  <c r="G21" i="34" s="1"/>
  <c r="F33" i="34"/>
  <c r="E33" i="34"/>
  <c r="E31" i="34" s="1"/>
  <c r="D33" i="34"/>
  <c r="C33" i="34"/>
  <c r="F31" i="34"/>
  <c r="D31" i="34"/>
  <c r="C31" i="34" s="1"/>
  <c r="G30" i="34"/>
  <c r="F30" i="34"/>
  <c r="E30" i="34"/>
  <c r="C30" i="34" s="1"/>
  <c r="G29" i="34"/>
  <c r="F29" i="34"/>
  <c r="E29" i="34"/>
  <c r="C29" i="34" s="1"/>
  <c r="G27" i="34"/>
  <c r="F27" i="34"/>
  <c r="E27" i="34"/>
  <c r="D27" i="34"/>
  <c r="G25" i="34"/>
  <c r="F25" i="34"/>
  <c r="E25" i="34"/>
  <c r="D25" i="34"/>
  <c r="G24" i="34"/>
  <c r="F24" i="34"/>
  <c r="E24" i="34"/>
  <c r="D24" i="34"/>
  <c r="G15" i="34"/>
  <c r="F15" i="34"/>
  <c r="E15" i="34"/>
  <c r="D15" i="34"/>
  <c r="G33" i="33"/>
  <c r="F33" i="33"/>
  <c r="F31" i="33" s="1"/>
  <c r="F21" i="33" s="1"/>
  <c r="E33" i="33"/>
  <c r="D33" i="33"/>
  <c r="C33" i="33" s="1"/>
  <c r="G31" i="33"/>
  <c r="G21" i="33" s="1"/>
  <c r="E31" i="33"/>
  <c r="E21" i="33" s="1"/>
  <c r="G30" i="33"/>
  <c r="F30" i="33"/>
  <c r="E30" i="33"/>
  <c r="C30" i="33"/>
  <c r="G29" i="33"/>
  <c r="F29" i="33"/>
  <c r="E29" i="33"/>
  <c r="C29" i="33"/>
  <c r="G27" i="33"/>
  <c r="F27" i="33"/>
  <c r="E27" i="33"/>
  <c r="D27" i="33"/>
  <c r="C27" i="33" s="1"/>
  <c r="G25" i="33"/>
  <c r="F25" i="33"/>
  <c r="E25" i="33"/>
  <c r="D25" i="33"/>
  <c r="C25" i="33" s="1"/>
  <c r="G24" i="33"/>
  <c r="F24" i="33"/>
  <c r="E24" i="33"/>
  <c r="D24" i="33"/>
  <c r="G15" i="33"/>
  <c r="F15" i="33"/>
  <c r="E15" i="33"/>
  <c r="D15" i="33"/>
  <c r="G36" i="32"/>
  <c r="G31" i="32" s="1"/>
  <c r="G21" i="32" s="1"/>
  <c r="F36" i="32"/>
  <c r="E36" i="32"/>
  <c r="E31" i="32" s="1"/>
  <c r="D36" i="32"/>
  <c r="C36" i="32"/>
  <c r="G35" i="32"/>
  <c r="F35" i="32"/>
  <c r="E35" i="32"/>
  <c r="D35" i="32"/>
  <c r="C35" i="32" s="1"/>
  <c r="G34" i="32"/>
  <c r="F34" i="32"/>
  <c r="E34" i="32"/>
  <c r="D34" i="32"/>
  <c r="C34" i="32" s="1"/>
  <c r="G33" i="32"/>
  <c r="F33" i="32"/>
  <c r="E33" i="32"/>
  <c r="D33" i="32"/>
  <c r="C33" i="32" s="1"/>
  <c r="F31" i="32"/>
  <c r="D31" i="32"/>
  <c r="G30" i="32"/>
  <c r="F30" i="32"/>
  <c r="E30" i="32"/>
  <c r="C30" i="32"/>
  <c r="G29" i="32"/>
  <c r="F29" i="32"/>
  <c r="E29" i="32"/>
  <c r="C29" i="32"/>
  <c r="G27" i="32"/>
  <c r="F27" i="32"/>
  <c r="E27" i="32"/>
  <c r="D27" i="32"/>
  <c r="C27" i="32" s="1"/>
  <c r="G25" i="32"/>
  <c r="F25" i="32"/>
  <c r="E25" i="32"/>
  <c r="D25" i="32"/>
  <c r="C25" i="32" s="1"/>
  <c r="G24" i="32"/>
  <c r="F24" i="32"/>
  <c r="F21" i="32" s="1"/>
  <c r="E24" i="32"/>
  <c r="D24" i="32"/>
  <c r="C24" i="32" s="1"/>
  <c r="E21" i="32"/>
  <c r="G15" i="32"/>
  <c r="F15" i="32"/>
  <c r="E15" i="32"/>
  <c r="D15" i="32"/>
  <c r="G36" i="31"/>
  <c r="F36" i="31"/>
  <c r="F31" i="31" s="1"/>
  <c r="E36" i="31"/>
  <c r="D36" i="31"/>
  <c r="G35" i="31"/>
  <c r="F35" i="31"/>
  <c r="E35" i="31"/>
  <c r="D35" i="31"/>
  <c r="G34" i="31"/>
  <c r="F34" i="31"/>
  <c r="E34" i="31"/>
  <c r="D34" i="31"/>
  <c r="G33" i="31"/>
  <c r="F33" i="31"/>
  <c r="E33" i="31"/>
  <c r="D33" i="31"/>
  <c r="G31" i="31"/>
  <c r="E31" i="31"/>
  <c r="G30" i="31"/>
  <c r="F30" i="31"/>
  <c r="E30" i="31"/>
  <c r="C30" i="31" s="1"/>
  <c r="G29" i="31"/>
  <c r="F29" i="31"/>
  <c r="E29" i="31"/>
  <c r="G27" i="31"/>
  <c r="F27" i="31"/>
  <c r="E27" i="31"/>
  <c r="D27" i="31"/>
  <c r="G25" i="31"/>
  <c r="G21" i="31" s="1"/>
  <c r="F25" i="31"/>
  <c r="E25" i="31"/>
  <c r="D25" i="31"/>
  <c r="C25" i="31"/>
  <c r="G24" i="31"/>
  <c r="F24" i="31"/>
  <c r="E24" i="31"/>
  <c r="D24" i="31"/>
  <c r="G15" i="31"/>
  <c r="F15" i="31"/>
  <c r="E15" i="31"/>
  <c r="D15" i="31"/>
  <c r="C15" i="31" s="1"/>
  <c r="G36" i="30"/>
  <c r="F36" i="30"/>
  <c r="F31" i="30" s="1"/>
  <c r="E36" i="30"/>
  <c r="D36" i="30"/>
  <c r="G35" i="30"/>
  <c r="F35" i="30"/>
  <c r="E35" i="30"/>
  <c r="D35" i="30"/>
  <c r="G34" i="30"/>
  <c r="F34" i="30"/>
  <c r="E34" i="30"/>
  <c r="D34" i="30"/>
  <c r="G33" i="30"/>
  <c r="F33" i="30"/>
  <c r="E33" i="30"/>
  <c r="D33" i="30"/>
  <c r="G31" i="30"/>
  <c r="G21" i="30" s="1"/>
  <c r="E31" i="30"/>
  <c r="E21" i="30" s="1"/>
  <c r="G30" i="30"/>
  <c r="F30" i="30"/>
  <c r="E30" i="30"/>
  <c r="C30" i="30"/>
  <c r="G29" i="30"/>
  <c r="F29" i="30"/>
  <c r="E29" i="30"/>
  <c r="C29" i="30"/>
  <c r="G27" i="30"/>
  <c r="F27" i="30"/>
  <c r="E27" i="30"/>
  <c r="D27" i="30"/>
  <c r="C27" i="30" s="1"/>
  <c r="G25" i="30"/>
  <c r="F25" i="30"/>
  <c r="E25" i="30"/>
  <c r="D25" i="30"/>
  <c r="C25" i="30" s="1"/>
  <c r="G24" i="30"/>
  <c r="F24" i="30"/>
  <c r="E24" i="30"/>
  <c r="D24" i="30"/>
  <c r="F21" i="30"/>
  <c r="G15" i="30"/>
  <c r="F15" i="30"/>
  <c r="E15" i="30"/>
  <c r="D15" i="30"/>
  <c r="C15" i="30" s="1"/>
  <c r="G36" i="29"/>
  <c r="F36" i="29"/>
  <c r="E36" i="29"/>
  <c r="D36" i="29"/>
  <c r="C36" i="29" s="1"/>
  <c r="G35" i="29"/>
  <c r="F35" i="29"/>
  <c r="E35" i="29"/>
  <c r="D35" i="29"/>
  <c r="G34" i="29"/>
  <c r="F34" i="29"/>
  <c r="E34" i="29"/>
  <c r="D34" i="29"/>
  <c r="C34" i="29" s="1"/>
  <c r="G33" i="29"/>
  <c r="F33" i="29"/>
  <c r="E33" i="29"/>
  <c r="D33" i="29"/>
  <c r="C33" i="29" s="1"/>
  <c r="G31" i="29"/>
  <c r="F31" i="29"/>
  <c r="E31" i="29"/>
  <c r="D31" i="29"/>
  <c r="C31" i="29" s="1"/>
  <c r="G30" i="29"/>
  <c r="F30" i="29"/>
  <c r="E30" i="29"/>
  <c r="C30" i="29"/>
  <c r="G29" i="29"/>
  <c r="F29" i="29"/>
  <c r="E29" i="29"/>
  <c r="C29" i="29"/>
  <c r="G27" i="29"/>
  <c r="F27" i="29"/>
  <c r="E27" i="29"/>
  <c r="D27" i="29"/>
  <c r="C27" i="29" s="1"/>
  <c r="G25" i="29"/>
  <c r="F25" i="29"/>
  <c r="E25" i="29"/>
  <c r="D25" i="29"/>
  <c r="C25" i="29" s="1"/>
  <c r="G24" i="29"/>
  <c r="F24" i="29"/>
  <c r="F21" i="29" s="1"/>
  <c r="E24" i="29"/>
  <c r="D24" i="29"/>
  <c r="C24" i="29" s="1"/>
  <c r="G21" i="29"/>
  <c r="E21" i="29"/>
  <c r="G15" i="29"/>
  <c r="F15" i="29"/>
  <c r="E15" i="29"/>
  <c r="D15" i="29"/>
  <c r="C15" i="29" s="1"/>
  <c r="C35" i="29" l="1"/>
  <c r="C36" i="30"/>
  <c r="D31" i="30"/>
  <c r="C36" i="31"/>
  <c r="D31" i="31"/>
  <c r="F21" i="31"/>
  <c r="E21" i="31"/>
  <c r="E21" i="34"/>
  <c r="C31" i="32"/>
  <c r="C31" i="38"/>
  <c r="F21" i="41"/>
  <c r="C27" i="43"/>
  <c r="C15" i="44"/>
  <c r="C24" i="44"/>
  <c r="C25" i="44"/>
  <c r="C27" i="44"/>
  <c r="C30" i="45"/>
  <c r="C34" i="45"/>
  <c r="C35" i="45"/>
  <c r="C36" i="45"/>
  <c r="C33" i="30"/>
  <c r="C34" i="30"/>
  <c r="C35" i="30"/>
  <c r="C29" i="31"/>
  <c r="C33" i="31"/>
  <c r="C34" i="31"/>
  <c r="C35" i="31"/>
  <c r="C15" i="33"/>
  <c r="D31" i="33"/>
  <c r="C31" i="33" s="1"/>
  <c r="C24" i="34"/>
  <c r="F21" i="34"/>
  <c r="C25" i="34"/>
  <c r="C27" i="34"/>
  <c r="C15" i="35"/>
  <c r="C25" i="35"/>
  <c r="C27" i="35"/>
  <c r="D31" i="35"/>
  <c r="D31" i="36"/>
  <c r="C15" i="39"/>
  <c r="D21" i="39"/>
  <c r="C25" i="39"/>
  <c r="C27" i="39"/>
  <c r="C16" i="40"/>
  <c r="C26" i="40"/>
  <c r="C28" i="40"/>
  <c r="D32" i="40"/>
  <c r="D31" i="41"/>
  <c r="C31" i="41" s="1"/>
  <c r="D31" i="42"/>
  <c r="C35" i="46"/>
  <c r="C24" i="46"/>
  <c r="C21" i="46" s="1"/>
  <c r="C24" i="45"/>
  <c r="C21" i="45" s="1"/>
  <c r="D21" i="41"/>
  <c r="C25" i="40"/>
  <c r="C15" i="34"/>
  <c r="D21" i="34"/>
  <c r="C15" i="41"/>
  <c r="C24" i="39"/>
  <c r="C21" i="38"/>
  <c r="D21" i="38"/>
  <c r="C24" i="35"/>
  <c r="C21" i="44"/>
  <c r="C21" i="43"/>
  <c r="C21" i="41"/>
  <c r="C21" i="39"/>
  <c r="C21" i="34"/>
  <c r="C24" i="33"/>
  <c r="C21" i="33" s="1"/>
  <c r="C21" i="32"/>
  <c r="C15" i="32"/>
  <c r="D21" i="32"/>
  <c r="C24" i="31"/>
  <c r="C27" i="31"/>
  <c r="C24" i="30"/>
  <c r="C21" i="29"/>
  <c r="D21" i="29"/>
  <c r="G36" i="28"/>
  <c r="F36" i="28"/>
  <c r="E36" i="28"/>
  <c r="D36" i="28"/>
  <c r="C36" i="28"/>
  <c r="G35" i="28"/>
  <c r="F35" i="28"/>
  <c r="E35" i="28"/>
  <c r="D35" i="28"/>
  <c r="C35" i="28" s="1"/>
  <c r="G34" i="28"/>
  <c r="F34" i="28"/>
  <c r="E34" i="28"/>
  <c r="D34" i="28"/>
  <c r="C34" i="28" s="1"/>
  <c r="G33" i="28"/>
  <c r="F33" i="28"/>
  <c r="E33" i="28"/>
  <c r="D33" i="28"/>
  <c r="G31" i="28"/>
  <c r="F31" i="28"/>
  <c r="E31" i="28"/>
  <c r="D31" i="28"/>
  <c r="C31" i="28" s="1"/>
  <c r="G30" i="28"/>
  <c r="F30" i="28"/>
  <c r="E30" i="28"/>
  <c r="C30" i="28" s="1"/>
  <c r="G29" i="28"/>
  <c r="F29" i="28"/>
  <c r="E29" i="28"/>
  <c r="C29" i="28" s="1"/>
  <c r="G27" i="28"/>
  <c r="F27" i="28"/>
  <c r="E27" i="28"/>
  <c r="D27" i="28"/>
  <c r="G25" i="28"/>
  <c r="F25" i="28"/>
  <c r="E25" i="28"/>
  <c r="D25" i="28"/>
  <c r="G24" i="28"/>
  <c r="F24" i="28"/>
  <c r="F21" i="28" s="1"/>
  <c r="E24" i="28"/>
  <c r="D24" i="28"/>
  <c r="C24" i="28" s="1"/>
  <c r="G21" i="28"/>
  <c r="E21" i="28"/>
  <c r="G15" i="28"/>
  <c r="F15" i="28"/>
  <c r="E15" i="28"/>
  <c r="D15" i="28"/>
  <c r="C15" i="28" s="1"/>
  <c r="G36" i="27"/>
  <c r="F36" i="27"/>
  <c r="E36" i="27"/>
  <c r="D36" i="27"/>
  <c r="C36" i="27" s="1"/>
  <c r="G35" i="27"/>
  <c r="F35" i="27"/>
  <c r="E35" i="27"/>
  <c r="D35" i="27"/>
  <c r="G34" i="27"/>
  <c r="F34" i="27"/>
  <c r="E34" i="27"/>
  <c r="D34" i="27"/>
  <c r="G33" i="27"/>
  <c r="F33" i="27"/>
  <c r="E33" i="27"/>
  <c r="D33" i="27"/>
  <c r="G31" i="27"/>
  <c r="F31" i="27"/>
  <c r="E31" i="27"/>
  <c r="D31" i="27"/>
  <c r="C31" i="27"/>
  <c r="G30" i="27"/>
  <c r="F30" i="27"/>
  <c r="E30" i="27"/>
  <c r="C30" i="27"/>
  <c r="G29" i="27"/>
  <c r="F29" i="27"/>
  <c r="E29" i="27"/>
  <c r="C29" i="27"/>
  <c r="G27" i="27"/>
  <c r="F27" i="27"/>
  <c r="E27" i="27"/>
  <c r="D27" i="27"/>
  <c r="C27" i="27" s="1"/>
  <c r="G25" i="27"/>
  <c r="F25" i="27"/>
  <c r="E25" i="27"/>
  <c r="D25" i="27"/>
  <c r="C25" i="27" s="1"/>
  <c r="G24" i="27"/>
  <c r="F24" i="27"/>
  <c r="E24" i="27"/>
  <c r="D24" i="27"/>
  <c r="G21" i="27"/>
  <c r="F21" i="27"/>
  <c r="E21" i="27"/>
  <c r="D21" i="27"/>
  <c r="G15" i="27"/>
  <c r="F15" i="27"/>
  <c r="E15" i="27"/>
  <c r="D15" i="27"/>
  <c r="G36" i="26"/>
  <c r="F36" i="26"/>
  <c r="E36" i="26"/>
  <c r="D36" i="26"/>
  <c r="C36" i="26" s="1"/>
  <c r="G35" i="26"/>
  <c r="F35" i="26"/>
  <c r="E35" i="26"/>
  <c r="D35" i="26"/>
  <c r="G34" i="26"/>
  <c r="F34" i="26"/>
  <c r="E34" i="26"/>
  <c r="D34" i="26"/>
  <c r="G33" i="26"/>
  <c r="F33" i="26"/>
  <c r="E33" i="26"/>
  <c r="D33" i="26"/>
  <c r="G31" i="26"/>
  <c r="F31" i="26"/>
  <c r="E31" i="26"/>
  <c r="D31" i="26"/>
  <c r="C31" i="26"/>
  <c r="G30" i="26"/>
  <c r="F30" i="26"/>
  <c r="E30" i="26"/>
  <c r="C30" i="26"/>
  <c r="G29" i="26"/>
  <c r="F29" i="26"/>
  <c r="E29" i="26"/>
  <c r="C29" i="26"/>
  <c r="G27" i="26"/>
  <c r="F27" i="26"/>
  <c r="E27" i="26"/>
  <c r="D27" i="26"/>
  <c r="C27" i="26" s="1"/>
  <c r="G25" i="26"/>
  <c r="F25" i="26"/>
  <c r="E25" i="26"/>
  <c r="D25" i="26"/>
  <c r="C25" i="26" s="1"/>
  <c r="G24" i="26"/>
  <c r="F24" i="26"/>
  <c r="E24" i="26"/>
  <c r="E21" i="26" s="1"/>
  <c r="D24" i="26"/>
  <c r="G21" i="26"/>
  <c r="D21" i="26"/>
  <c r="G15" i="26"/>
  <c r="F15" i="26"/>
  <c r="E15" i="26"/>
  <c r="D15" i="26"/>
  <c r="C15" i="26" s="1"/>
  <c r="G36" i="25"/>
  <c r="F36" i="25"/>
  <c r="F31" i="25" s="1"/>
  <c r="E36" i="25"/>
  <c r="D36" i="25"/>
  <c r="C36" i="25" s="1"/>
  <c r="G35" i="25"/>
  <c r="F35" i="25"/>
  <c r="E35" i="25"/>
  <c r="D35" i="25"/>
  <c r="G34" i="25"/>
  <c r="F34" i="25"/>
  <c r="E34" i="25"/>
  <c r="D34" i="25"/>
  <c r="G33" i="25"/>
  <c r="F33" i="25"/>
  <c r="E33" i="25"/>
  <c r="D33" i="25"/>
  <c r="G31" i="25"/>
  <c r="E31" i="25"/>
  <c r="G30" i="25"/>
  <c r="F30" i="25"/>
  <c r="E30" i="25"/>
  <c r="C30" i="25"/>
  <c r="G29" i="25"/>
  <c r="F29" i="25"/>
  <c r="E29" i="25"/>
  <c r="C29" i="25"/>
  <c r="G27" i="25"/>
  <c r="F27" i="25"/>
  <c r="E27" i="25"/>
  <c r="D27" i="25"/>
  <c r="C27" i="25" s="1"/>
  <c r="G25" i="25"/>
  <c r="F25" i="25"/>
  <c r="E25" i="25"/>
  <c r="D25" i="25"/>
  <c r="C25" i="25" s="1"/>
  <c r="G24" i="25"/>
  <c r="F24" i="25"/>
  <c r="E24" i="25"/>
  <c r="D24" i="25"/>
  <c r="C24" i="25" s="1"/>
  <c r="G21" i="25"/>
  <c r="E21" i="25"/>
  <c r="G15" i="25"/>
  <c r="F15" i="25"/>
  <c r="E15" i="25"/>
  <c r="D15" i="25"/>
  <c r="C15" i="25" s="1"/>
  <c r="G36" i="24"/>
  <c r="F36" i="24"/>
  <c r="F31" i="24" s="1"/>
  <c r="E36" i="24"/>
  <c r="D36" i="24"/>
  <c r="C36" i="24" s="1"/>
  <c r="G35" i="24"/>
  <c r="F35" i="24"/>
  <c r="E35" i="24"/>
  <c r="D35" i="24"/>
  <c r="G34" i="24"/>
  <c r="F34" i="24"/>
  <c r="E34" i="24"/>
  <c r="D34" i="24"/>
  <c r="G33" i="24"/>
  <c r="F33" i="24"/>
  <c r="E33" i="24"/>
  <c r="D33" i="24"/>
  <c r="G31" i="24"/>
  <c r="G21" i="24" s="1"/>
  <c r="E31" i="24"/>
  <c r="G30" i="24"/>
  <c r="F30" i="24"/>
  <c r="E30" i="24"/>
  <c r="C30" i="24"/>
  <c r="G29" i="24"/>
  <c r="F29" i="24"/>
  <c r="E29" i="24"/>
  <c r="C29" i="24"/>
  <c r="G27" i="24"/>
  <c r="F27" i="24"/>
  <c r="E27" i="24"/>
  <c r="D27" i="24"/>
  <c r="C27" i="24" s="1"/>
  <c r="G25" i="24"/>
  <c r="F25" i="24"/>
  <c r="E25" i="24"/>
  <c r="D25" i="24"/>
  <c r="C25" i="24" s="1"/>
  <c r="G24" i="24"/>
  <c r="F24" i="24"/>
  <c r="E24" i="24"/>
  <c r="D24" i="24"/>
  <c r="E21" i="24"/>
  <c r="G15" i="24"/>
  <c r="F15" i="24"/>
  <c r="E15" i="24"/>
  <c r="D15" i="24"/>
  <c r="C15" i="24" s="1"/>
  <c r="G36" i="23"/>
  <c r="F36" i="23"/>
  <c r="F31" i="23" s="1"/>
  <c r="E36" i="23"/>
  <c r="D36" i="23"/>
  <c r="C36" i="23" s="1"/>
  <c r="G35" i="23"/>
  <c r="F35" i="23"/>
  <c r="E35" i="23"/>
  <c r="D35" i="23"/>
  <c r="G34" i="23"/>
  <c r="F34" i="23"/>
  <c r="E34" i="23"/>
  <c r="D34" i="23"/>
  <c r="G33" i="23"/>
  <c r="F33" i="23"/>
  <c r="E33" i="23"/>
  <c r="D33" i="23"/>
  <c r="G31" i="23"/>
  <c r="G21" i="23" s="1"/>
  <c r="E31" i="23"/>
  <c r="G30" i="23"/>
  <c r="F30" i="23"/>
  <c r="E30" i="23"/>
  <c r="C30" i="23"/>
  <c r="G29" i="23"/>
  <c r="F29" i="23"/>
  <c r="E29" i="23"/>
  <c r="C29" i="23"/>
  <c r="G27" i="23"/>
  <c r="F27" i="23"/>
  <c r="E27" i="23"/>
  <c r="D27" i="23"/>
  <c r="C27" i="23" s="1"/>
  <c r="G25" i="23"/>
  <c r="F25" i="23"/>
  <c r="E25" i="23"/>
  <c r="D25" i="23"/>
  <c r="C25" i="23" s="1"/>
  <c r="G24" i="23"/>
  <c r="F24" i="23"/>
  <c r="E24" i="23"/>
  <c r="D24" i="23"/>
  <c r="C24" i="23" s="1"/>
  <c r="E21" i="23"/>
  <c r="G15" i="23"/>
  <c r="F15" i="23"/>
  <c r="E15" i="23"/>
  <c r="D15" i="23"/>
  <c r="C15" i="23" s="1"/>
  <c r="G36" i="22"/>
  <c r="F36" i="22"/>
  <c r="F31" i="22" s="1"/>
  <c r="F21" i="22" s="1"/>
  <c r="E36" i="22"/>
  <c r="D36" i="22"/>
  <c r="C36" i="22" s="1"/>
  <c r="G35" i="22"/>
  <c r="F35" i="22"/>
  <c r="E35" i="22"/>
  <c r="D35" i="22"/>
  <c r="G34" i="22"/>
  <c r="F34" i="22"/>
  <c r="E34" i="22"/>
  <c r="D34" i="22"/>
  <c r="G33" i="22"/>
  <c r="F33" i="22"/>
  <c r="E33" i="22"/>
  <c r="D33" i="22"/>
  <c r="G31" i="22"/>
  <c r="G21" i="22" s="1"/>
  <c r="E31" i="22"/>
  <c r="E21" i="22" s="1"/>
  <c r="G30" i="22"/>
  <c r="F30" i="22"/>
  <c r="E30" i="22"/>
  <c r="C30" i="22"/>
  <c r="G29" i="22"/>
  <c r="F29" i="22"/>
  <c r="E29" i="22"/>
  <c r="C29" i="22"/>
  <c r="G27" i="22"/>
  <c r="F27" i="22"/>
  <c r="E27" i="22"/>
  <c r="D27" i="22"/>
  <c r="C27" i="22" s="1"/>
  <c r="G25" i="22"/>
  <c r="F25" i="22"/>
  <c r="E25" i="22"/>
  <c r="D25" i="22"/>
  <c r="C25" i="22" s="1"/>
  <c r="G24" i="22"/>
  <c r="F24" i="22"/>
  <c r="E24" i="22"/>
  <c r="D24" i="22"/>
  <c r="G15" i="22"/>
  <c r="F15" i="22"/>
  <c r="E15" i="22"/>
  <c r="D15" i="22"/>
  <c r="C15" i="22" s="1"/>
  <c r="G36" i="21"/>
  <c r="F36" i="21"/>
  <c r="F31" i="21" s="1"/>
  <c r="E36" i="21"/>
  <c r="D36" i="21"/>
  <c r="C36" i="21" s="1"/>
  <c r="G35" i="21"/>
  <c r="F35" i="21"/>
  <c r="E35" i="21"/>
  <c r="D35" i="21"/>
  <c r="G34" i="21"/>
  <c r="F34" i="21"/>
  <c r="E34" i="21"/>
  <c r="D34" i="21"/>
  <c r="G33" i="21"/>
  <c r="F33" i="21"/>
  <c r="E33" i="21"/>
  <c r="D33" i="21"/>
  <c r="G31" i="21"/>
  <c r="G21" i="21" s="1"/>
  <c r="E31" i="21"/>
  <c r="G30" i="21"/>
  <c r="F30" i="21"/>
  <c r="E30" i="21"/>
  <c r="C30" i="21"/>
  <c r="G29" i="21"/>
  <c r="F29" i="21"/>
  <c r="E29" i="21"/>
  <c r="C29" i="21"/>
  <c r="G27" i="21"/>
  <c r="F27" i="21"/>
  <c r="E27" i="21"/>
  <c r="D27" i="21"/>
  <c r="C27" i="21" s="1"/>
  <c r="G25" i="21"/>
  <c r="F25" i="21"/>
  <c r="E25" i="21"/>
  <c r="D25" i="21"/>
  <c r="C25" i="21" s="1"/>
  <c r="G24" i="21"/>
  <c r="F24" i="21"/>
  <c r="E24" i="21"/>
  <c r="D24" i="21"/>
  <c r="C24" i="21" s="1"/>
  <c r="E21" i="21"/>
  <c r="G15" i="21"/>
  <c r="F15" i="21"/>
  <c r="E15" i="21"/>
  <c r="D15" i="21"/>
  <c r="C15" i="21" s="1"/>
  <c r="G36" i="20"/>
  <c r="F36" i="20"/>
  <c r="F31" i="20" s="1"/>
  <c r="E36" i="20"/>
  <c r="D36" i="20"/>
  <c r="C36" i="20" s="1"/>
  <c r="G35" i="20"/>
  <c r="F35" i="20"/>
  <c r="E35" i="20"/>
  <c r="D35" i="20"/>
  <c r="G34" i="20"/>
  <c r="F34" i="20"/>
  <c r="E34" i="20"/>
  <c r="D34" i="20"/>
  <c r="G33" i="20"/>
  <c r="F33" i="20"/>
  <c r="E33" i="20"/>
  <c r="D33" i="20"/>
  <c r="G31" i="20"/>
  <c r="E31" i="20"/>
  <c r="G30" i="20"/>
  <c r="F30" i="20"/>
  <c r="E30" i="20"/>
  <c r="C30" i="20" s="1"/>
  <c r="G29" i="20"/>
  <c r="F29" i="20"/>
  <c r="E29" i="20"/>
  <c r="G27" i="20"/>
  <c r="F27" i="20"/>
  <c r="E27" i="20"/>
  <c r="D27" i="20"/>
  <c r="G25" i="20"/>
  <c r="G21" i="20" s="1"/>
  <c r="F25" i="20"/>
  <c r="E25" i="20"/>
  <c r="D25" i="20"/>
  <c r="C25" i="20"/>
  <c r="G24" i="20"/>
  <c r="F24" i="20"/>
  <c r="E24" i="20"/>
  <c r="D24" i="20"/>
  <c r="C24" i="20" s="1"/>
  <c r="E21" i="20"/>
  <c r="G15" i="20"/>
  <c r="F15" i="20"/>
  <c r="E15" i="20"/>
  <c r="D15" i="20"/>
  <c r="C15" i="20" s="1"/>
  <c r="G36" i="19"/>
  <c r="F36" i="19"/>
  <c r="F31" i="19" s="1"/>
  <c r="E36" i="19"/>
  <c r="D36" i="19"/>
  <c r="C36" i="19" s="1"/>
  <c r="G35" i="19"/>
  <c r="F35" i="19"/>
  <c r="E35" i="19"/>
  <c r="D35" i="19"/>
  <c r="G34" i="19"/>
  <c r="F34" i="19"/>
  <c r="E34" i="19"/>
  <c r="D34" i="19"/>
  <c r="G33" i="19"/>
  <c r="F33" i="19"/>
  <c r="E33" i="19"/>
  <c r="D33" i="19"/>
  <c r="G31" i="19"/>
  <c r="G21" i="19" s="1"/>
  <c r="E31" i="19"/>
  <c r="G30" i="19"/>
  <c r="F30" i="19"/>
  <c r="E30" i="19"/>
  <c r="C30" i="19"/>
  <c r="G29" i="19"/>
  <c r="F29" i="19"/>
  <c r="E29" i="19"/>
  <c r="C29" i="19"/>
  <c r="G27" i="19"/>
  <c r="F27" i="19"/>
  <c r="E27" i="19"/>
  <c r="D27" i="19"/>
  <c r="C27" i="19" s="1"/>
  <c r="G25" i="19"/>
  <c r="F25" i="19"/>
  <c r="E25" i="19"/>
  <c r="D25" i="19"/>
  <c r="C25" i="19" s="1"/>
  <c r="G24" i="19"/>
  <c r="F24" i="19"/>
  <c r="E24" i="19"/>
  <c r="D24" i="19"/>
  <c r="C24" i="19" s="1"/>
  <c r="E21" i="19"/>
  <c r="G15" i="19"/>
  <c r="F15" i="19"/>
  <c r="E15" i="19"/>
  <c r="D15" i="19"/>
  <c r="C15" i="19" s="1"/>
  <c r="G36" i="18"/>
  <c r="F36" i="18"/>
  <c r="F31" i="18" s="1"/>
  <c r="F21" i="18" s="1"/>
  <c r="E36" i="18"/>
  <c r="D36" i="18"/>
  <c r="C36" i="18" s="1"/>
  <c r="G35" i="18"/>
  <c r="F35" i="18"/>
  <c r="E35" i="18"/>
  <c r="D35" i="18"/>
  <c r="G34" i="18"/>
  <c r="F34" i="18"/>
  <c r="E34" i="18"/>
  <c r="D34" i="18"/>
  <c r="G33" i="18"/>
  <c r="F33" i="18"/>
  <c r="E33" i="18"/>
  <c r="D33" i="18"/>
  <c r="G31" i="18"/>
  <c r="G21" i="18" s="1"/>
  <c r="E31" i="18"/>
  <c r="E21" i="18" s="1"/>
  <c r="G30" i="18"/>
  <c r="F30" i="18"/>
  <c r="E30" i="18"/>
  <c r="C30" i="18"/>
  <c r="G29" i="18"/>
  <c r="F29" i="18"/>
  <c r="E29" i="18"/>
  <c r="C29" i="18"/>
  <c r="G27" i="18"/>
  <c r="F27" i="18"/>
  <c r="E27" i="18"/>
  <c r="D27" i="18"/>
  <c r="C27" i="18" s="1"/>
  <c r="G25" i="18"/>
  <c r="F25" i="18"/>
  <c r="E25" i="18"/>
  <c r="D25" i="18"/>
  <c r="C25" i="18" s="1"/>
  <c r="G24" i="18"/>
  <c r="F24" i="18"/>
  <c r="E24" i="18"/>
  <c r="D24" i="18"/>
  <c r="G15" i="18"/>
  <c r="F15" i="18"/>
  <c r="E15" i="18"/>
  <c r="D15" i="18"/>
  <c r="C15" i="18" s="1"/>
  <c r="G36" i="17"/>
  <c r="F36" i="17"/>
  <c r="E36" i="17"/>
  <c r="D36" i="17"/>
  <c r="C36" i="17" s="1"/>
  <c r="G35" i="17"/>
  <c r="F35" i="17"/>
  <c r="E35" i="17"/>
  <c r="D35" i="17"/>
  <c r="G34" i="17"/>
  <c r="G31" i="17" s="1"/>
  <c r="F34" i="17"/>
  <c r="E34" i="17"/>
  <c r="E31" i="17" s="1"/>
  <c r="E21" i="17" s="1"/>
  <c r="D34" i="17"/>
  <c r="C34" i="17"/>
  <c r="G33" i="17"/>
  <c r="F33" i="17"/>
  <c r="E33" i="17"/>
  <c r="D33" i="17"/>
  <c r="C33" i="17" s="1"/>
  <c r="F31" i="17"/>
  <c r="D31" i="17"/>
  <c r="C31" i="17" s="1"/>
  <c r="G30" i="17"/>
  <c r="F30" i="17"/>
  <c r="E30" i="17"/>
  <c r="C30" i="17" s="1"/>
  <c r="G29" i="17"/>
  <c r="F29" i="17"/>
  <c r="E29" i="17"/>
  <c r="C29" i="17" s="1"/>
  <c r="G27" i="17"/>
  <c r="F27" i="17"/>
  <c r="E27" i="17"/>
  <c r="D27" i="17"/>
  <c r="G25" i="17"/>
  <c r="G21" i="17" s="1"/>
  <c r="F25" i="17"/>
  <c r="E25" i="17"/>
  <c r="D25" i="17"/>
  <c r="C25" i="17"/>
  <c r="G24" i="17"/>
  <c r="F24" i="17"/>
  <c r="F21" i="17" s="1"/>
  <c r="E24" i="17"/>
  <c r="D24" i="17"/>
  <c r="C24" i="17" s="1"/>
  <c r="G15" i="17"/>
  <c r="F15" i="17"/>
  <c r="E15" i="17"/>
  <c r="D15" i="17"/>
  <c r="C15" i="17" s="1"/>
  <c r="G36" i="16"/>
  <c r="F36" i="16"/>
  <c r="E36" i="16"/>
  <c r="D36" i="16"/>
  <c r="C36" i="16" s="1"/>
  <c r="G35" i="16"/>
  <c r="F35" i="16"/>
  <c r="E35" i="16"/>
  <c r="D35" i="16"/>
  <c r="G34" i="16"/>
  <c r="F34" i="16"/>
  <c r="E34" i="16"/>
  <c r="D34" i="16"/>
  <c r="G33" i="16"/>
  <c r="G31" i="16" s="1"/>
  <c r="F33" i="16"/>
  <c r="E33" i="16"/>
  <c r="E31" i="16" s="1"/>
  <c r="E21" i="16" s="1"/>
  <c r="D33" i="16"/>
  <c r="C33" i="16"/>
  <c r="F31" i="16"/>
  <c r="D31" i="16"/>
  <c r="C31" i="16" s="1"/>
  <c r="G30" i="16"/>
  <c r="F30" i="16"/>
  <c r="E30" i="16"/>
  <c r="C30" i="16" s="1"/>
  <c r="G29" i="16"/>
  <c r="F29" i="16"/>
  <c r="E29" i="16"/>
  <c r="C29" i="16" s="1"/>
  <c r="G27" i="16"/>
  <c r="F27" i="16"/>
  <c r="E27" i="16"/>
  <c r="D27" i="16"/>
  <c r="G25" i="16"/>
  <c r="G21" i="16" s="1"/>
  <c r="F25" i="16"/>
  <c r="E25" i="16"/>
  <c r="D25" i="16"/>
  <c r="C25" i="16"/>
  <c r="G24" i="16"/>
  <c r="F24" i="16"/>
  <c r="F21" i="16" s="1"/>
  <c r="E24" i="16"/>
  <c r="D24" i="16"/>
  <c r="C24" i="16" s="1"/>
  <c r="G15" i="16"/>
  <c r="F15" i="16"/>
  <c r="E15" i="16"/>
  <c r="D15" i="16"/>
  <c r="C15" i="16" s="1"/>
  <c r="G36" i="15"/>
  <c r="F36" i="15"/>
  <c r="E36" i="15"/>
  <c r="D36" i="15"/>
  <c r="C36" i="15" s="1"/>
  <c r="G35" i="15"/>
  <c r="F35" i="15"/>
  <c r="E35" i="15"/>
  <c r="D35" i="15"/>
  <c r="G34" i="15"/>
  <c r="G31" i="15" s="1"/>
  <c r="F34" i="15"/>
  <c r="E34" i="15"/>
  <c r="E31" i="15" s="1"/>
  <c r="D34" i="15"/>
  <c r="C34" i="15"/>
  <c r="G33" i="15"/>
  <c r="F33" i="15"/>
  <c r="E33" i="15"/>
  <c r="D33" i="15"/>
  <c r="C33" i="15" s="1"/>
  <c r="F31" i="15"/>
  <c r="D31" i="15"/>
  <c r="C31" i="15" s="1"/>
  <c r="G30" i="15"/>
  <c r="F30" i="15"/>
  <c r="E30" i="15"/>
  <c r="C30" i="15" s="1"/>
  <c r="G29" i="15"/>
  <c r="F29" i="15"/>
  <c r="E29" i="15"/>
  <c r="C29" i="15" s="1"/>
  <c r="G27" i="15"/>
  <c r="F27" i="15"/>
  <c r="E27" i="15"/>
  <c r="D27" i="15"/>
  <c r="G25" i="15"/>
  <c r="G21" i="15" s="1"/>
  <c r="F25" i="15"/>
  <c r="E25" i="15"/>
  <c r="E21" i="15" s="1"/>
  <c r="D25" i="15"/>
  <c r="C25" i="15"/>
  <c r="G24" i="15"/>
  <c r="F24" i="15"/>
  <c r="E24" i="15"/>
  <c r="D24" i="15"/>
  <c r="C24" i="15" s="1"/>
  <c r="F21" i="15"/>
  <c r="D21" i="15"/>
  <c r="G15" i="15"/>
  <c r="F15" i="15"/>
  <c r="E15" i="15"/>
  <c r="D15" i="15"/>
  <c r="C15" i="15" s="1"/>
  <c r="G36" i="14"/>
  <c r="F36" i="14"/>
  <c r="E36" i="14"/>
  <c r="D36" i="14"/>
  <c r="C36" i="14" s="1"/>
  <c r="G35" i="14"/>
  <c r="F35" i="14"/>
  <c r="E35" i="14"/>
  <c r="D35" i="14"/>
  <c r="G34" i="14"/>
  <c r="G31" i="14" s="1"/>
  <c r="F34" i="14"/>
  <c r="E34" i="14"/>
  <c r="E31" i="14" s="1"/>
  <c r="E21" i="14" s="1"/>
  <c r="D34" i="14"/>
  <c r="C34" i="14"/>
  <c r="G33" i="14"/>
  <c r="F33" i="14"/>
  <c r="E33" i="14"/>
  <c r="D33" i="14"/>
  <c r="C33" i="14" s="1"/>
  <c r="F31" i="14"/>
  <c r="D31" i="14"/>
  <c r="C31" i="14" s="1"/>
  <c r="G30" i="14"/>
  <c r="F30" i="14"/>
  <c r="E30" i="14"/>
  <c r="C30" i="14" s="1"/>
  <c r="G29" i="14"/>
  <c r="F29" i="14"/>
  <c r="E29" i="14"/>
  <c r="C29" i="14" s="1"/>
  <c r="G27" i="14"/>
  <c r="F27" i="14"/>
  <c r="E27" i="14"/>
  <c r="D27" i="14"/>
  <c r="G25" i="14"/>
  <c r="G21" i="14" s="1"/>
  <c r="F25" i="14"/>
  <c r="E25" i="14"/>
  <c r="D25" i="14"/>
  <c r="C25" i="14"/>
  <c r="G24" i="14"/>
  <c r="F24" i="14"/>
  <c r="F21" i="14" s="1"/>
  <c r="E24" i="14"/>
  <c r="D24" i="14"/>
  <c r="C24" i="14" s="1"/>
  <c r="G15" i="14"/>
  <c r="F15" i="14"/>
  <c r="E15" i="14"/>
  <c r="D15" i="14"/>
  <c r="C15" i="14" s="1"/>
  <c r="G36" i="13"/>
  <c r="F36" i="13"/>
  <c r="E36" i="13"/>
  <c r="D36" i="13"/>
  <c r="C36" i="13" s="1"/>
  <c r="G35" i="13"/>
  <c r="F35" i="13"/>
  <c r="E35" i="13"/>
  <c r="D35" i="13"/>
  <c r="G34" i="13"/>
  <c r="G31" i="13" s="1"/>
  <c r="F34" i="13"/>
  <c r="E34" i="13"/>
  <c r="E31" i="13" s="1"/>
  <c r="D34" i="13"/>
  <c r="C34" i="13"/>
  <c r="G33" i="13"/>
  <c r="F33" i="13"/>
  <c r="E33" i="13"/>
  <c r="D33" i="13"/>
  <c r="C33" i="13" s="1"/>
  <c r="F31" i="13"/>
  <c r="D31" i="13"/>
  <c r="C31" i="13" s="1"/>
  <c r="G30" i="13"/>
  <c r="F30" i="13"/>
  <c r="E30" i="13"/>
  <c r="C30" i="13" s="1"/>
  <c r="G29" i="13"/>
  <c r="F29" i="13"/>
  <c r="E29" i="13"/>
  <c r="C29" i="13" s="1"/>
  <c r="G27" i="13"/>
  <c r="F27" i="13"/>
  <c r="E27" i="13"/>
  <c r="D27" i="13"/>
  <c r="G25" i="13"/>
  <c r="G21" i="13" s="1"/>
  <c r="F25" i="13"/>
  <c r="E25" i="13"/>
  <c r="E21" i="13" s="1"/>
  <c r="D25" i="13"/>
  <c r="C25" i="13"/>
  <c r="G24" i="13"/>
  <c r="F24" i="13"/>
  <c r="E24" i="13"/>
  <c r="D24" i="13"/>
  <c r="C24" i="13" s="1"/>
  <c r="F21" i="13"/>
  <c r="D21" i="13"/>
  <c r="G15" i="13"/>
  <c r="F15" i="13"/>
  <c r="E15" i="13"/>
  <c r="D15" i="13"/>
  <c r="C15" i="13" s="1"/>
  <c r="G36" i="47"/>
  <c r="F36" i="47"/>
  <c r="E36" i="47"/>
  <c r="D36" i="47"/>
  <c r="C36" i="47" s="1"/>
  <c r="G35" i="47"/>
  <c r="F35" i="47"/>
  <c r="E35" i="47"/>
  <c r="D35" i="47"/>
  <c r="G34" i="47"/>
  <c r="G31" i="47" s="1"/>
  <c r="F34" i="47"/>
  <c r="E34" i="47"/>
  <c r="E31" i="47" s="1"/>
  <c r="E21" i="47" s="1"/>
  <c r="D34" i="47"/>
  <c r="C34" i="47"/>
  <c r="G33" i="47"/>
  <c r="F33" i="47"/>
  <c r="E33" i="47"/>
  <c r="D33" i="47"/>
  <c r="C33" i="47" s="1"/>
  <c r="F31" i="47"/>
  <c r="D31" i="47"/>
  <c r="C31" i="47" s="1"/>
  <c r="G30" i="47"/>
  <c r="F30" i="47"/>
  <c r="E30" i="47"/>
  <c r="C30" i="47" s="1"/>
  <c r="G29" i="47"/>
  <c r="F29" i="47"/>
  <c r="E29" i="47"/>
  <c r="C29" i="47" s="1"/>
  <c r="G27" i="47"/>
  <c r="F27" i="47"/>
  <c r="E27" i="47"/>
  <c r="D27" i="47"/>
  <c r="G25" i="47"/>
  <c r="G21" i="47" s="1"/>
  <c r="F25" i="47"/>
  <c r="E25" i="47"/>
  <c r="D25" i="47"/>
  <c r="C25" i="47"/>
  <c r="G24" i="47"/>
  <c r="F24" i="47"/>
  <c r="F21" i="47" s="1"/>
  <c r="E24" i="47"/>
  <c r="D24" i="47"/>
  <c r="C24" i="47" s="1"/>
  <c r="G15" i="47"/>
  <c r="F15" i="47"/>
  <c r="E15" i="47"/>
  <c r="D15" i="47"/>
  <c r="C15" i="47" s="1"/>
  <c r="G36" i="12"/>
  <c r="F36" i="12"/>
  <c r="E36" i="12"/>
  <c r="D36" i="12"/>
  <c r="C36" i="12" s="1"/>
  <c r="G35" i="12"/>
  <c r="F35" i="12"/>
  <c r="E35" i="12"/>
  <c r="D35" i="12"/>
  <c r="G34" i="12"/>
  <c r="G31" i="12" s="1"/>
  <c r="F34" i="12"/>
  <c r="E34" i="12"/>
  <c r="E31" i="12" s="1"/>
  <c r="D34" i="12"/>
  <c r="C34" i="12"/>
  <c r="G33" i="12"/>
  <c r="F33" i="12"/>
  <c r="E33" i="12"/>
  <c r="D33" i="12"/>
  <c r="C33" i="12" s="1"/>
  <c r="F31" i="12"/>
  <c r="D31" i="12"/>
  <c r="C31" i="12" s="1"/>
  <c r="G30" i="12"/>
  <c r="F30" i="12"/>
  <c r="E30" i="12"/>
  <c r="C30" i="12" s="1"/>
  <c r="G29" i="12"/>
  <c r="F29" i="12"/>
  <c r="E29" i="12"/>
  <c r="C29" i="12" s="1"/>
  <c r="G27" i="12"/>
  <c r="F27" i="12"/>
  <c r="E27" i="12"/>
  <c r="D27" i="12"/>
  <c r="G25" i="12"/>
  <c r="G21" i="12" s="1"/>
  <c r="F25" i="12"/>
  <c r="E25" i="12"/>
  <c r="E21" i="12" s="1"/>
  <c r="D25" i="12"/>
  <c r="C25" i="12"/>
  <c r="G24" i="12"/>
  <c r="F24" i="12"/>
  <c r="E24" i="12"/>
  <c r="D24" i="12"/>
  <c r="C24" i="12" s="1"/>
  <c r="F21" i="12"/>
  <c r="D21" i="12"/>
  <c r="G15" i="12"/>
  <c r="F15" i="12"/>
  <c r="E15" i="12"/>
  <c r="D15" i="12"/>
  <c r="C15" i="12" s="1"/>
  <c r="G36" i="11"/>
  <c r="F36" i="11"/>
  <c r="E36" i="11"/>
  <c r="D36" i="11"/>
  <c r="C36" i="11" s="1"/>
  <c r="G35" i="11"/>
  <c r="F35" i="11"/>
  <c r="E35" i="11"/>
  <c r="D35" i="11"/>
  <c r="G34" i="11"/>
  <c r="G31" i="11" s="1"/>
  <c r="F34" i="11"/>
  <c r="E34" i="11"/>
  <c r="E31" i="11" s="1"/>
  <c r="D34" i="11"/>
  <c r="C34" i="11"/>
  <c r="G33" i="11"/>
  <c r="F33" i="11"/>
  <c r="E33" i="11"/>
  <c r="D33" i="11"/>
  <c r="C33" i="11" s="1"/>
  <c r="F31" i="11"/>
  <c r="D31" i="11"/>
  <c r="G30" i="11"/>
  <c r="F30" i="11"/>
  <c r="E30" i="11"/>
  <c r="C30" i="11" s="1"/>
  <c r="G29" i="11"/>
  <c r="F29" i="11"/>
  <c r="E29" i="11"/>
  <c r="C29" i="11" s="1"/>
  <c r="G27" i="11"/>
  <c r="F27" i="11"/>
  <c r="E27" i="11"/>
  <c r="D27" i="11"/>
  <c r="G25" i="11"/>
  <c r="G21" i="11" s="1"/>
  <c r="F25" i="11"/>
  <c r="E25" i="11"/>
  <c r="E21" i="11" s="1"/>
  <c r="D25" i="11"/>
  <c r="C25" i="11"/>
  <c r="G24" i="11"/>
  <c r="F24" i="11"/>
  <c r="F21" i="11" s="1"/>
  <c r="E24" i="11"/>
  <c r="D24" i="11"/>
  <c r="C24" i="11" s="1"/>
  <c r="D21" i="11"/>
  <c r="G15" i="11"/>
  <c r="F15" i="11"/>
  <c r="E15" i="11"/>
  <c r="D15" i="11"/>
  <c r="C15" i="11" s="1"/>
  <c r="G36" i="10"/>
  <c r="F36" i="10"/>
  <c r="F31" i="10" s="1"/>
  <c r="F21" i="10" s="1"/>
  <c r="E36" i="10"/>
  <c r="D36" i="10"/>
  <c r="G35" i="10"/>
  <c r="F35" i="10"/>
  <c r="E35" i="10"/>
  <c r="D35" i="10"/>
  <c r="G34" i="10"/>
  <c r="F34" i="10"/>
  <c r="E34" i="10"/>
  <c r="D34" i="10"/>
  <c r="G33" i="10"/>
  <c r="F33" i="10"/>
  <c r="E33" i="10"/>
  <c r="D33" i="10"/>
  <c r="G31" i="10"/>
  <c r="E31" i="10"/>
  <c r="G30" i="10"/>
  <c r="F30" i="10"/>
  <c r="E30" i="10"/>
  <c r="C30" i="10" s="1"/>
  <c r="G29" i="10"/>
  <c r="G21" i="10" s="1"/>
  <c r="F29" i="10"/>
  <c r="E29" i="10"/>
  <c r="C29" i="10" s="1"/>
  <c r="G27" i="10"/>
  <c r="F27" i="10"/>
  <c r="E27" i="10"/>
  <c r="D27" i="10"/>
  <c r="G25" i="10"/>
  <c r="F25" i="10"/>
  <c r="E25" i="10"/>
  <c r="D25" i="10"/>
  <c r="G24" i="10"/>
  <c r="F24" i="10"/>
  <c r="E24" i="10"/>
  <c r="D24" i="10"/>
  <c r="E21" i="10"/>
  <c r="G15" i="10"/>
  <c r="F15" i="10"/>
  <c r="E15" i="10"/>
  <c r="D15" i="10"/>
  <c r="G36" i="9"/>
  <c r="F36" i="9"/>
  <c r="E36" i="9"/>
  <c r="D36" i="9"/>
  <c r="C36" i="9"/>
  <c r="G35" i="9"/>
  <c r="F35" i="9"/>
  <c r="E35" i="9"/>
  <c r="D35" i="9"/>
  <c r="C35" i="9" s="1"/>
  <c r="G34" i="9"/>
  <c r="F34" i="9"/>
  <c r="F31" i="9" s="1"/>
  <c r="E34" i="9"/>
  <c r="D34" i="9"/>
  <c r="G33" i="9"/>
  <c r="F33" i="9"/>
  <c r="E33" i="9"/>
  <c r="E31" i="9" s="1"/>
  <c r="E21" i="9" s="1"/>
  <c r="D33" i="9"/>
  <c r="G31" i="9"/>
  <c r="G21" i="9" s="1"/>
  <c r="G30" i="9"/>
  <c r="F30" i="9"/>
  <c r="E30" i="9"/>
  <c r="C30" i="9"/>
  <c r="G29" i="9"/>
  <c r="F29" i="9"/>
  <c r="E29" i="9"/>
  <c r="C29" i="9"/>
  <c r="G27" i="9"/>
  <c r="F27" i="9"/>
  <c r="E27" i="9"/>
  <c r="D27" i="9"/>
  <c r="C27" i="9" s="1"/>
  <c r="G25" i="9"/>
  <c r="F25" i="9"/>
  <c r="F21" i="9" s="1"/>
  <c r="E25" i="9"/>
  <c r="D25" i="9"/>
  <c r="G24" i="9"/>
  <c r="F24" i="9"/>
  <c r="E24" i="9"/>
  <c r="D24" i="9"/>
  <c r="G15" i="9"/>
  <c r="F15" i="9"/>
  <c r="E15" i="9"/>
  <c r="D15" i="9"/>
  <c r="G36" i="8"/>
  <c r="F36" i="8"/>
  <c r="E36" i="8"/>
  <c r="D36" i="8"/>
  <c r="C36" i="8"/>
  <c r="G35" i="8"/>
  <c r="F35" i="8"/>
  <c r="E35" i="8"/>
  <c r="D35" i="8"/>
  <c r="C35" i="8" s="1"/>
  <c r="G34" i="8"/>
  <c r="F34" i="8"/>
  <c r="F31" i="8" s="1"/>
  <c r="E34" i="8"/>
  <c r="D34" i="8"/>
  <c r="G33" i="8"/>
  <c r="F33" i="8"/>
  <c r="E33" i="8"/>
  <c r="E31" i="8" s="1"/>
  <c r="D33" i="8"/>
  <c r="G31" i="8"/>
  <c r="G21" i="8" s="1"/>
  <c r="G30" i="8"/>
  <c r="F30" i="8"/>
  <c r="E30" i="8"/>
  <c r="C30" i="8"/>
  <c r="G29" i="8"/>
  <c r="F29" i="8"/>
  <c r="E29" i="8"/>
  <c r="C29" i="8"/>
  <c r="G27" i="8"/>
  <c r="F27" i="8"/>
  <c r="E27" i="8"/>
  <c r="D27" i="8"/>
  <c r="C27" i="8" s="1"/>
  <c r="G25" i="8"/>
  <c r="F25" i="8"/>
  <c r="E25" i="8"/>
  <c r="D25" i="8"/>
  <c r="C25" i="8" s="1"/>
  <c r="G24" i="8"/>
  <c r="F24" i="8"/>
  <c r="E24" i="8"/>
  <c r="D24" i="8"/>
  <c r="G15" i="8"/>
  <c r="F15" i="8"/>
  <c r="E15" i="8"/>
  <c r="D15" i="8"/>
  <c r="G36" i="7"/>
  <c r="G31" i="7" s="1"/>
  <c r="G21" i="7" s="1"/>
  <c r="F36" i="7"/>
  <c r="E36" i="7"/>
  <c r="D36" i="7"/>
  <c r="C36" i="7"/>
  <c r="G35" i="7"/>
  <c r="F35" i="7"/>
  <c r="E35" i="7"/>
  <c r="D35" i="7"/>
  <c r="C35" i="7" s="1"/>
  <c r="G34" i="7"/>
  <c r="F34" i="7"/>
  <c r="E34" i="7"/>
  <c r="D34" i="7"/>
  <c r="C34" i="7" s="1"/>
  <c r="G33" i="7"/>
  <c r="F33" i="7"/>
  <c r="F31" i="7" s="1"/>
  <c r="F21" i="7" s="1"/>
  <c r="E33" i="7"/>
  <c r="D33" i="7"/>
  <c r="C33" i="7" s="1"/>
  <c r="E31" i="7"/>
  <c r="E21" i="7" s="1"/>
  <c r="G30" i="7"/>
  <c r="F30" i="7"/>
  <c r="E30" i="7"/>
  <c r="C30" i="7"/>
  <c r="G29" i="7"/>
  <c r="F29" i="7"/>
  <c r="E29" i="7"/>
  <c r="C29" i="7"/>
  <c r="G27" i="7"/>
  <c r="F27" i="7"/>
  <c r="E27" i="7"/>
  <c r="D27" i="7"/>
  <c r="C27" i="7" s="1"/>
  <c r="G25" i="7"/>
  <c r="F25" i="7"/>
  <c r="E25" i="7"/>
  <c r="D25" i="7"/>
  <c r="C25" i="7" s="1"/>
  <c r="G24" i="7"/>
  <c r="F24" i="7"/>
  <c r="E24" i="7"/>
  <c r="D24" i="7"/>
  <c r="G15" i="7"/>
  <c r="F15" i="7"/>
  <c r="E15" i="7"/>
  <c r="D15" i="7"/>
  <c r="C15" i="7" s="1"/>
  <c r="G36" i="6"/>
  <c r="F36" i="6"/>
  <c r="E36" i="6"/>
  <c r="D36" i="6"/>
  <c r="C36" i="6" s="1"/>
  <c r="G35" i="6"/>
  <c r="F35" i="6"/>
  <c r="E35" i="6"/>
  <c r="D35" i="6"/>
  <c r="G34" i="6"/>
  <c r="G31" i="6" s="1"/>
  <c r="F34" i="6"/>
  <c r="E34" i="6"/>
  <c r="E31" i="6" s="1"/>
  <c r="E21" i="6" s="1"/>
  <c r="D34" i="6"/>
  <c r="C34" i="6"/>
  <c r="G33" i="6"/>
  <c r="F33" i="6"/>
  <c r="E33" i="6"/>
  <c r="D33" i="6"/>
  <c r="C33" i="6" s="1"/>
  <c r="F31" i="6"/>
  <c r="D31" i="6"/>
  <c r="C31" i="6" s="1"/>
  <c r="G30" i="6"/>
  <c r="F30" i="6"/>
  <c r="E30" i="6"/>
  <c r="C30" i="6" s="1"/>
  <c r="G29" i="6"/>
  <c r="F29" i="6"/>
  <c r="E29" i="6"/>
  <c r="C29" i="6" s="1"/>
  <c r="G27" i="6"/>
  <c r="F27" i="6"/>
  <c r="E27" i="6"/>
  <c r="D27" i="6"/>
  <c r="G25" i="6"/>
  <c r="G21" i="6" s="1"/>
  <c r="F25" i="6"/>
  <c r="E25" i="6"/>
  <c r="D25" i="6"/>
  <c r="C25" i="6"/>
  <c r="G24" i="6"/>
  <c r="F24" i="6"/>
  <c r="F21" i="6" s="1"/>
  <c r="E24" i="6"/>
  <c r="D24" i="6"/>
  <c r="C24" i="6" s="1"/>
  <c r="G15" i="6"/>
  <c r="F15" i="6"/>
  <c r="E15" i="6"/>
  <c r="D15" i="6"/>
  <c r="G36" i="5"/>
  <c r="F36" i="5"/>
  <c r="E36" i="5"/>
  <c r="D36" i="5"/>
  <c r="C36" i="5"/>
  <c r="G35" i="5"/>
  <c r="F35" i="5"/>
  <c r="E35" i="5"/>
  <c r="D35" i="5"/>
  <c r="C35" i="5" s="1"/>
  <c r="G34" i="5"/>
  <c r="F34" i="5"/>
  <c r="F31" i="5" s="1"/>
  <c r="E34" i="5"/>
  <c r="D34" i="5"/>
  <c r="C34" i="5" s="1"/>
  <c r="G33" i="5"/>
  <c r="F33" i="5"/>
  <c r="E33" i="5"/>
  <c r="D33" i="5"/>
  <c r="G31" i="5"/>
  <c r="E31" i="5"/>
  <c r="G30" i="5"/>
  <c r="F30" i="5"/>
  <c r="E30" i="5"/>
  <c r="C30" i="5"/>
  <c r="G29" i="5"/>
  <c r="F29" i="5"/>
  <c r="E29" i="5"/>
  <c r="C29" i="5"/>
  <c r="G27" i="5"/>
  <c r="F27" i="5"/>
  <c r="E27" i="5"/>
  <c r="D27" i="5"/>
  <c r="C27" i="5" s="1"/>
  <c r="G25" i="5"/>
  <c r="F25" i="5"/>
  <c r="E25" i="5"/>
  <c r="D25" i="5"/>
  <c r="C25" i="5" s="1"/>
  <c r="G24" i="5"/>
  <c r="F24" i="5"/>
  <c r="E24" i="5"/>
  <c r="E21" i="5" s="1"/>
  <c r="D24" i="5"/>
  <c r="G21" i="5"/>
  <c r="G15" i="5"/>
  <c r="F15" i="5"/>
  <c r="E15" i="5"/>
  <c r="D15" i="5"/>
  <c r="G37" i="4"/>
  <c r="F37" i="4"/>
  <c r="E37" i="4"/>
  <c r="D37" i="4"/>
  <c r="G36" i="4"/>
  <c r="F36" i="4"/>
  <c r="E36" i="4"/>
  <c r="D36" i="4"/>
  <c r="G35" i="4"/>
  <c r="F35" i="4"/>
  <c r="E35" i="4"/>
  <c r="D35" i="4"/>
  <c r="G34" i="4"/>
  <c r="G32" i="4" s="1"/>
  <c r="F34" i="4"/>
  <c r="F32" i="4" s="1"/>
  <c r="E34" i="4"/>
  <c r="E32" i="4" s="1"/>
  <c r="D34" i="4"/>
  <c r="G16" i="4"/>
  <c r="F16" i="4"/>
  <c r="E16" i="4"/>
  <c r="D16" i="4"/>
  <c r="G31" i="4"/>
  <c r="F31" i="4"/>
  <c r="E31" i="4"/>
  <c r="C31" i="4" s="1"/>
  <c r="G30" i="4"/>
  <c r="F30" i="4"/>
  <c r="E30" i="4"/>
  <c r="C30" i="4" s="1"/>
  <c r="G28" i="4"/>
  <c r="F28" i="4"/>
  <c r="E28" i="4"/>
  <c r="D28" i="4"/>
  <c r="G26" i="4"/>
  <c r="F26" i="4"/>
  <c r="E26" i="4"/>
  <c r="D26" i="4"/>
  <c r="G25" i="4"/>
  <c r="F25" i="4"/>
  <c r="E25" i="4"/>
  <c r="D25" i="4"/>
  <c r="G24" i="1"/>
  <c r="F24" i="1"/>
  <c r="E24" i="1"/>
  <c r="D24" i="1"/>
  <c r="G30" i="1"/>
  <c r="F30" i="1"/>
  <c r="E30" i="1"/>
  <c r="G29" i="1"/>
  <c r="F29" i="1"/>
  <c r="E29" i="1"/>
  <c r="G27" i="1"/>
  <c r="F27" i="1"/>
  <c r="E27" i="1"/>
  <c r="D27" i="1"/>
  <c r="G25" i="1"/>
  <c r="F25" i="1"/>
  <c r="E25" i="1"/>
  <c r="D25" i="1"/>
  <c r="C36" i="1"/>
  <c r="C35" i="1"/>
  <c r="C34" i="1"/>
  <c r="C33" i="1"/>
  <c r="G15" i="1"/>
  <c r="F15" i="1"/>
  <c r="E15" i="1"/>
  <c r="D15" i="1"/>
  <c r="G22" i="4" l="1"/>
  <c r="C25" i="1"/>
  <c r="C27" i="1"/>
  <c r="C29" i="1"/>
  <c r="C30" i="1"/>
  <c r="C25" i="4"/>
  <c r="C26" i="4"/>
  <c r="C28" i="4"/>
  <c r="F22" i="4"/>
  <c r="D32" i="4"/>
  <c r="C15" i="5"/>
  <c r="C24" i="5"/>
  <c r="F21" i="5"/>
  <c r="D31" i="5"/>
  <c r="C31" i="5" s="1"/>
  <c r="C33" i="5"/>
  <c r="C15" i="6"/>
  <c r="D21" i="6"/>
  <c r="C27" i="6"/>
  <c r="C35" i="6"/>
  <c r="D31" i="7"/>
  <c r="E21" i="8"/>
  <c r="C34" i="8"/>
  <c r="D31" i="8"/>
  <c r="C31" i="8" s="1"/>
  <c r="C34" i="9"/>
  <c r="D31" i="9"/>
  <c r="C31" i="9" s="1"/>
  <c r="C31" i="11"/>
  <c r="E22" i="4"/>
  <c r="C21" i="6"/>
  <c r="C25" i="9"/>
  <c r="D21" i="9"/>
  <c r="C36" i="10"/>
  <c r="D31" i="10"/>
  <c r="F21" i="19"/>
  <c r="F21" i="20"/>
  <c r="F21" i="21"/>
  <c r="F21" i="23"/>
  <c r="F21" i="25"/>
  <c r="C25" i="28"/>
  <c r="C27" i="28"/>
  <c r="C31" i="35"/>
  <c r="C21" i="35" s="1"/>
  <c r="D21" i="35"/>
  <c r="D21" i="33"/>
  <c r="C15" i="8"/>
  <c r="C24" i="8"/>
  <c r="C21" i="8" s="1"/>
  <c r="F21" i="8"/>
  <c r="C33" i="8"/>
  <c r="C15" i="9"/>
  <c r="C24" i="9"/>
  <c r="C21" i="9" s="1"/>
  <c r="C33" i="9"/>
  <c r="C15" i="10"/>
  <c r="C25" i="10"/>
  <c r="C27" i="10"/>
  <c r="C33" i="10"/>
  <c r="C34" i="10"/>
  <c r="C35" i="10"/>
  <c r="C27" i="11"/>
  <c r="C21" i="11" s="1"/>
  <c r="C35" i="11"/>
  <c r="C27" i="12"/>
  <c r="C21" i="12" s="1"/>
  <c r="C35" i="12"/>
  <c r="C27" i="47"/>
  <c r="C21" i="47" s="1"/>
  <c r="C35" i="47"/>
  <c r="C27" i="13"/>
  <c r="C21" i="13" s="1"/>
  <c r="C35" i="13"/>
  <c r="C27" i="14"/>
  <c r="C21" i="14" s="1"/>
  <c r="C35" i="14"/>
  <c r="C27" i="15"/>
  <c r="C21" i="15" s="1"/>
  <c r="C35" i="15"/>
  <c r="C27" i="16"/>
  <c r="C21" i="16" s="1"/>
  <c r="C34" i="16"/>
  <c r="C35" i="16"/>
  <c r="C27" i="17"/>
  <c r="C21" i="17" s="1"/>
  <c r="C35" i="17"/>
  <c r="D31" i="18"/>
  <c r="C33" i="18"/>
  <c r="C34" i="18"/>
  <c r="C35" i="18"/>
  <c r="D31" i="19"/>
  <c r="C31" i="19" s="1"/>
  <c r="C33" i="19"/>
  <c r="C34" i="19"/>
  <c r="C35" i="19"/>
  <c r="C29" i="20"/>
  <c r="D31" i="20"/>
  <c r="C31" i="20" s="1"/>
  <c r="C33" i="20"/>
  <c r="C34" i="20"/>
  <c r="C35" i="20"/>
  <c r="D31" i="21"/>
  <c r="C31" i="21" s="1"/>
  <c r="C34" i="21"/>
  <c r="C35" i="21"/>
  <c r="D31" i="22"/>
  <c r="C34" i="22"/>
  <c r="C35" i="22"/>
  <c r="D31" i="23"/>
  <c r="C31" i="23" s="1"/>
  <c r="C34" i="23"/>
  <c r="C35" i="23"/>
  <c r="D31" i="24"/>
  <c r="C31" i="24" s="1"/>
  <c r="C34" i="24"/>
  <c r="C35" i="24"/>
  <c r="D31" i="25"/>
  <c r="C31" i="25" s="1"/>
  <c r="C34" i="25"/>
  <c r="C35" i="25"/>
  <c r="C34" i="26"/>
  <c r="C35" i="26"/>
  <c r="C34" i="27"/>
  <c r="C35" i="27"/>
  <c r="C31" i="42"/>
  <c r="C21" i="42" s="1"/>
  <c r="D21" i="42"/>
  <c r="C32" i="40"/>
  <c r="C22" i="40" s="1"/>
  <c r="D22" i="40"/>
  <c r="C31" i="36"/>
  <c r="C21" i="36" s="1"/>
  <c r="D21" i="36"/>
  <c r="C31" i="31"/>
  <c r="D21" i="31"/>
  <c r="C31" i="30"/>
  <c r="C21" i="30" s="1"/>
  <c r="D21" i="30"/>
  <c r="C21" i="31"/>
  <c r="C21" i="28"/>
  <c r="C33" i="28"/>
  <c r="C15" i="27"/>
  <c r="C24" i="27"/>
  <c r="C21" i="27" s="1"/>
  <c r="C33" i="27"/>
  <c r="C24" i="26"/>
  <c r="C21" i="26" s="1"/>
  <c r="F21" i="26"/>
  <c r="C33" i="26"/>
  <c r="C21" i="25"/>
  <c r="C33" i="25"/>
  <c r="C24" i="24"/>
  <c r="C21" i="24" s="1"/>
  <c r="F21" i="24"/>
  <c r="C33" i="24"/>
  <c r="C21" i="23"/>
  <c r="C33" i="23"/>
  <c r="C24" i="22"/>
  <c r="C33" i="22"/>
  <c r="C21" i="21"/>
  <c r="C33" i="21"/>
  <c r="C27" i="20"/>
  <c r="C21" i="20" s="1"/>
  <c r="C21" i="19"/>
  <c r="C24" i="18"/>
  <c r="D21" i="28"/>
  <c r="D21" i="25"/>
  <c r="D21" i="24"/>
  <c r="D21" i="23"/>
  <c r="D21" i="21"/>
  <c r="D21" i="20"/>
  <c r="D21" i="19"/>
  <c r="D21" i="17"/>
  <c r="D21" i="16"/>
  <c r="D21" i="14"/>
  <c r="D21" i="47"/>
  <c r="C24" i="10"/>
  <c r="D21" i="8"/>
  <c r="C24" i="7"/>
  <c r="D21" i="5"/>
  <c r="C37" i="4"/>
  <c r="C36" i="4"/>
  <c r="C35" i="4"/>
  <c r="C34" i="4"/>
  <c r="C32" i="4"/>
  <c r="C22" i="4" s="1"/>
  <c r="D22" i="4"/>
  <c r="C24" i="1"/>
  <c r="C31" i="10" l="1"/>
  <c r="D21" i="10"/>
  <c r="C31" i="7"/>
  <c r="C21" i="7" s="1"/>
  <c r="D21" i="7"/>
  <c r="C21" i="5"/>
  <c r="C21" i="10"/>
  <c r="C31" i="22"/>
  <c r="C21" i="22" s="1"/>
  <c r="D21" i="22"/>
  <c r="C31" i="18"/>
  <c r="C21" i="18" s="1"/>
  <c r="D21" i="18"/>
  <c r="C16" i="4"/>
  <c r="G31" i="1"/>
  <c r="G21" i="1" s="1"/>
  <c r="F31" i="1"/>
  <c r="F21" i="1" s="1"/>
  <c r="E31" i="1"/>
  <c r="E21" i="1" s="1"/>
  <c r="D31" i="1"/>
  <c r="C15" i="1"/>
  <c r="C31" i="1" l="1"/>
  <c r="C21" i="1" s="1"/>
  <c r="D21" i="1"/>
</calcChain>
</file>

<file path=xl/sharedStrings.xml><?xml version="1.0" encoding="utf-8"?>
<sst xmlns="http://schemas.openxmlformats.org/spreadsheetml/2006/main" count="1834" uniqueCount="101">
  <si>
    <t>Утверждена протоколом собрания</t>
  </si>
  <si>
    <t>собственников жилья № б/н от____ _____2011г</t>
  </si>
  <si>
    <t>СМЕТА</t>
  </si>
  <si>
    <t xml:space="preserve">доходов и расходов по содержанию и текущему ремонту жилых помещений </t>
  </si>
  <si>
    <t xml:space="preserve">многоквартирном доме по адресу: ул. Красноармейская, 34 </t>
  </si>
  <si>
    <t>на 2011 год.</t>
  </si>
  <si>
    <t>План на</t>
  </si>
  <si>
    <t>2011г.</t>
  </si>
  <si>
    <t>В том числе по кварталам</t>
  </si>
  <si>
    <t>I</t>
  </si>
  <si>
    <t>II</t>
  </si>
  <si>
    <t>III</t>
  </si>
  <si>
    <t>IV</t>
  </si>
  <si>
    <t xml:space="preserve">Платежи населения за  </t>
  </si>
  <si>
    <t>управление, содержание и</t>
  </si>
  <si>
    <t>текущий ремонт жилых</t>
  </si>
  <si>
    <t>помещений (по начислению)</t>
  </si>
  <si>
    <t>Р А С Х О Д Ы</t>
  </si>
  <si>
    <t>Содержание и текущий ремонт</t>
  </si>
  <si>
    <t>общего имущества в много-</t>
  </si>
  <si>
    <t>квартирном доме                всего:</t>
  </si>
  <si>
    <r>
      <t>Цена руб/1 м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2</t>
    </r>
  </si>
  <si>
    <t>в том числе:</t>
  </si>
  <si>
    <t xml:space="preserve">многоквартирном доме по адресу: ул. Рабочая, 4 </t>
  </si>
  <si>
    <t>многоквартирном доме по адресу: ул. Кондрашкина, 2</t>
  </si>
  <si>
    <t>многоквартирном доме по адресу: ул. Кондрашкина, 5</t>
  </si>
  <si>
    <t>многоквартирном доме по адресу: ул. Кондрашкина, 19</t>
  </si>
  <si>
    <t>многоквартирном доме по адресу: ул. Кондрашкина, 17</t>
  </si>
  <si>
    <t>многоквартирном доме по адресу: ул. Красноармейская,28</t>
  </si>
  <si>
    <t>многоквартирном доме по адресу: ул. Красноармейская,30</t>
  </si>
  <si>
    <t>многоквартирном доме по адресу: ул. Красноармейская,36</t>
  </si>
  <si>
    <t>многоквартирном доме по адресу: ул. Красноармейская,32</t>
  </si>
  <si>
    <t>многоквартирном доме по адресу: ул. Комсомольская, 19</t>
  </si>
  <si>
    <t>многоквартирном доме по адресу: ул. Дальневосточная, 23</t>
  </si>
  <si>
    <t>многоквартирном доме по адресу: ул. Ленина, 11</t>
  </si>
  <si>
    <t>многоквартирном доме по адресу: ул. Ленина, 13</t>
  </si>
  <si>
    <t xml:space="preserve">многоквартирном доме по адресу: ул. Смирных, 9 </t>
  </si>
  <si>
    <t xml:space="preserve">многоквартирном доме по адресу: ул. Смирных, 7 </t>
  </si>
  <si>
    <t>многоквартирном доме по адресу: ул. Смирных, 11</t>
  </si>
  <si>
    <t>многоквартирном доме по адресу: ул. Смирных, 13</t>
  </si>
  <si>
    <t>многоквартирном доме по адресу: ул. Дзержинского, 9</t>
  </si>
  <si>
    <t xml:space="preserve">многоквартирном доме по адресу: ул. Советская, 38 </t>
  </si>
  <si>
    <t xml:space="preserve">многоквартирном доме по адресу: ул. Советская, 18 </t>
  </si>
  <si>
    <t>многоквартирном доме по адресу: ул. Советская, 32</t>
  </si>
  <si>
    <t>многоквартирном доме по адресу: ул. Советская,40</t>
  </si>
  <si>
    <t>многоквартирном доме по адресу: ул. Советская,34</t>
  </si>
  <si>
    <t>многоквартирном доме по адресу: ул. Советская, 42</t>
  </si>
  <si>
    <t>многоквартирном доме по адресу: с.Михайловка ул.Первомайская, 2</t>
  </si>
  <si>
    <t>многоквартирном доме по адресу: с.Михайловка ул.Первомайская, 4</t>
  </si>
  <si>
    <t>многоквартирном доме по адресу: с.Михайловка ул.Первомайская, 6</t>
  </si>
  <si>
    <t>многоквартирном доме по адресу: с.Михайловка пер.Клубный, 6а</t>
  </si>
  <si>
    <t>многоквартирном доме по адресу: с.Михайловка пер.Клубный, 7</t>
  </si>
  <si>
    <t>многоквартирном доме по адресу: ул.2-я М.Александровка, 45</t>
  </si>
  <si>
    <t>многоквартирном доме по адресу: ул.2-я М.Александровка, 45 а</t>
  </si>
  <si>
    <t>многоквартирном доме по адресу: ул.Герцена, 1а</t>
  </si>
  <si>
    <t>многоквартирном доме по адресу: ул.Герцена, 2а</t>
  </si>
  <si>
    <t>многоквартирном доме по адресу: ул.Герцена, 2в</t>
  </si>
  <si>
    <t>многоквартирном доме по адресу: ул.Герцена, 2г</t>
  </si>
  <si>
    <t>многоквартирном доме по адресу: ул.Герцена, 2д</t>
  </si>
  <si>
    <t>многоквартирном доме по адресу: ул.Герцена, 2е</t>
  </si>
  <si>
    <t>многоквартирном доме по адресу: ул.Герцена, 2 з</t>
  </si>
  <si>
    <t>многоквартирном доме по адресу: ул.Герцена, 4 а</t>
  </si>
  <si>
    <t>многоквартирном доме по адресу: ул.Герцена, 4 б</t>
  </si>
  <si>
    <t>многоквартирном доме по адресу: с.Михайловка пер.Клубный, 7 а</t>
  </si>
  <si>
    <t>многоквартирном доме по адресу: с.Михайловка пер.Клубный, 9</t>
  </si>
  <si>
    <t>многоквартирном доме по адресу: ул. Красноармейская,38</t>
  </si>
  <si>
    <t>на 2012 год.</t>
  </si>
  <si>
    <t>исп. Селиванова Е.И.</t>
  </si>
  <si>
    <t xml:space="preserve">Техническое обслуживание и ремонт систем электроснабжения   </t>
  </si>
  <si>
    <t xml:space="preserve">Благоустройство и обеспечение санитарного состояния многоквартирного дома и придомовая территория </t>
  </si>
  <si>
    <t>Примечание: Срок выполнения данной сметы январь - декабрь 2012 года. Работа согласно перечня услуг и работ по содержанию и текущему ремонту имущества в многоквартирном доме.</t>
  </si>
  <si>
    <t xml:space="preserve">Уборка придомовой территории  </t>
  </si>
  <si>
    <t xml:space="preserve">Уборка подвальных помещений </t>
  </si>
  <si>
    <t xml:space="preserve">Вывоз мусора </t>
  </si>
  <si>
    <t>Уборка мест общего пользования   лестничные клетки</t>
  </si>
  <si>
    <t>общая площадь  - м 2</t>
  </si>
  <si>
    <t>Техническое обслуживание и текущий ремонт систем водоснабжения</t>
  </si>
  <si>
    <t>Техническое обслуживание и текущий ремонт систем водоотведения</t>
  </si>
  <si>
    <t>1,  1</t>
  </si>
  <si>
    <t>1,  2</t>
  </si>
  <si>
    <t>1,  3</t>
  </si>
  <si>
    <t xml:space="preserve">содержание и текущий ремонт </t>
  </si>
  <si>
    <t xml:space="preserve">конструктивных элементов  </t>
  </si>
  <si>
    <t>Техническое обслуживание и текущий ремонт систем отопления</t>
  </si>
  <si>
    <t>собственников жилья № б/н от____ _____2012г</t>
  </si>
  <si>
    <r>
      <t>общая площадь  -  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</si>
  <si>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r>
      <t>общая площадь  - 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</si>
  <si>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2012г.</t>
  </si>
  <si>
    <t>на 2012год.</t>
  </si>
  <si>
    <t>м2</t>
  </si>
  <si>
    <t>2012 г.</t>
  </si>
  <si>
    <r>
      <t>общая площадь  -м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</si>
  <si>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2021г.</t>
  </si>
  <si>
    <t>м 2</t>
  </si>
  <si>
    <t>с 1.04.2012г - руб./м2</t>
  </si>
  <si>
    <t xml:space="preserve"> - руб/м2</t>
  </si>
  <si>
    <r>
      <t>общая площадь  -   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</si>
  <si>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r>
      <t>Цена           руб/1 м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2</t>
    </r>
  </si>
  <si>
    <r>
      <t>с 01.04.12г - руб/м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</si>
  <si>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r>
      <t>Цена             руб/1 м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2</t>
    </r>
  </si>
  <si>
    <r>
      <t>с 01.04.12г. - руб/м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</si>
</sst>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 applyAlignment="1"/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/>
    <xf numFmtId="0" fontId="0" fillId="0" borderId="3" xfId="0" applyNumberFormat="1" applyBorder="1" applyAlignment="1"/>
    <xf numFmtId="0" fontId="0" fillId="0" borderId="1" xfId="0" applyNumberFormat="1" applyBorder="1"/>
    <xf numFmtId="0" fontId="0" fillId="0" borderId="2" xfId="0" applyNumberFormat="1" applyBorder="1" applyAlignment="1"/>
    <xf numFmtId="16" fontId="0" fillId="0" borderId="3" xfId="0" applyNumberFormat="1" applyBorder="1" applyAlignment="1"/>
    <xf numFmtId="2" fontId="0" fillId="0" borderId="3" xfId="0" applyNumberFormat="1" applyBorder="1" applyAlignment="1">
      <alignment horizontal="center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/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2" fontId="5" fillId="0" borderId="3" xfId="0" applyNumberFormat="1" applyFont="1" applyBorder="1" applyAlignment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2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2" fontId="0" fillId="0" borderId="2" xfId="0" applyNumberFormat="1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sqref="A1:G39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64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3"/>
      <c r="D8" s="33"/>
      <c r="E8" s="57"/>
      <c r="F8" s="57"/>
      <c r="G8" s="57"/>
    </row>
    <row r="9" spans="1:7" ht="17.25" x14ac:dyDescent="0.25">
      <c r="C9" s="40" t="s">
        <v>89</v>
      </c>
      <c r="D9" s="40"/>
      <c r="E9" s="57" t="s">
        <v>99</v>
      </c>
      <c r="F9" s="57"/>
      <c r="G9" s="40">
        <v>22.82</v>
      </c>
    </row>
    <row r="10" spans="1:7" ht="17.25" x14ac:dyDescent="0.25">
      <c r="B10" s="16" t="s">
        <v>86</v>
      </c>
      <c r="C10" s="40">
        <v>634.20000000000005</v>
      </c>
      <c r="D10" s="40"/>
      <c r="E10" s="57" t="s">
        <v>98</v>
      </c>
      <c r="F10" s="57"/>
      <c r="G10" s="40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192333.834</v>
      </c>
      <c r="D15" s="13">
        <f>SUM(G9*C10*3)</f>
        <v>43417.332000000002</v>
      </c>
      <c r="E15" s="31">
        <f>SUM(G10*C10*3)</f>
        <v>49638.834000000003</v>
      </c>
      <c r="F15" s="31">
        <f>SUM(G10*C10*3)</f>
        <v>49638.834000000003</v>
      </c>
      <c r="G15" s="31">
        <f>SUM(G10*C10*3)</f>
        <v>49638.834000000003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192333.83400000003</v>
      </c>
      <c r="D21" s="31">
        <f>SUM(D24:D31)</f>
        <v>43417.332000000002</v>
      </c>
      <c r="E21" s="31">
        <f t="shared" ref="E21:G21" si="0">SUM(E24:E31)</f>
        <v>49638.834000000003</v>
      </c>
      <c r="F21" s="31">
        <f t="shared" si="0"/>
        <v>49638.834000000003</v>
      </c>
      <c r="G21" s="31">
        <f t="shared" si="0"/>
        <v>49638.834000000003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57078</v>
      </c>
      <c r="D24" s="49">
        <f>SUM(C10*7.5*3)</f>
        <v>14269.5</v>
      </c>
      <c r="E24" s="49">
        <f>SUM(C10*7.5*3)</f>
        <v>14269.5</v>
      </c>
      <c r="F24" s="49">
        <f>SUM(C10*7.5*3)</f>
        <v>14269.5</v>
      </c>
      <c r="G24" s="50">
        <f>SUM(C10*7.5*3)</f>
        <v>14269.5</v>
      </c>
    </row>
    <row r="25" spans="1:7" x14ac:dyDescent="0.25">
      <c r="A25" s="69" t="s">
        <v>79</v>
      </c>
      <c r="B25" s="71" t="s">
        <v>83</v>
      </c>
      <c r="C25" s="59">
        <f>SUM(D25:G26)</f>
        <v>48249.936000000002</v>
      </c>
      <c r="D25" s="59">
        <f>SUM(C10*6.34*3)</f>
        <v>12062.484</v>
      </c>
      <c r="E25" s="59">
        <f>SUM(C10*6.34*3)</f>
        <v>12062.484</v>
      </c>
      <c r="F25" s="59">
        <f>SUM(C10*6.34*3)</f>
        <v>12062.484</v>
      </c>
      <c r="G25" s="61">
        <f>SUM(C10*6.34*3)</f>
        <v>12062.484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11415.6</v>
      </c>
      <c r="D27" s="61">
        <f>SUM(C10*1.5*3)</f>
        <v>2853.9</v>
      </c>
      <c r="E27" s="61">
        <f>SUM(C10*1.5*3)</f>
        <v>2853.9</v>
      </c>
      <c r="F27" s="61">
        <f>SUM(C10*1.5*3)</f>
        <v>2853.9</v>
      </c>
      <c r="G27" s="61">
        <f>SUM(C10*1.5*3)</f>
        <v>2853.9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8618.7780000000021</v>
      </c>
      <c r="D29" s="51"/>
      <c r="E29" s="51">
        <f>SUM(C10*1.51*3)</f>
        <v>2872.9260000000004</v>
      </c>
      <c r="F29" s="51">
        <f>SUM(C10*1.51*3)</f>
        <v>2872.9260000000004</v>
      </c>
      <c r="G29" s="51">
        <f>SUM(C10*1.51*3)</f>
        <v>2872.9260000000004</v>
      </c>
    </row>
    <row r="30" spans="1:7" ht="38.25" x14ac:dyDescent="0.25">
      <c r="A30" s="41">
        <v>1.5</v>
      </c>
      <c r="B30" s="47" t="s">
        <v>77</v>
      </c>
      <c r="C30" s="51">
        <f>SUM(D30:G30)</f>
        <v>10045.727999999999</v>
      </c>
      <c r="D30" s="51"/>
      <c r="E30" s="51">
        <f>SUM(C10*1.76*3)</f>
        <v>3348.576</v>
      </c>
      <c r="F30" s="51">
        <f>SUM(C10*1.76*3)</f>
        <v>3348.576</v>
      </c>
      <c r="G30" s="51">
        <f>SUM(C10*1.76*3)</f>
        <v>3348.576</v>
      </c>
    </row>
    <row r="31" spans="1:7" ht="60" x14ac:dyDescent="0.25">
      <c r="A31" s="24">
        <v>1.6</v>
      </c>
      <c r="B31" s="25" t="s">
        <v>69</v>
      </c>
      <c r="C31" s="29">
        <f>SUM(D31+E31+F31+G31)</f>
        <v>56925.792000000001</v>
      </c>
      <c r="D31" s="29">
        <f>SUM(D33:D36)</f>
        <v>14231.448</v>
      </c>
      <c r="E31" s="29">
        <f>SUM(E33:E36)</f>
        <v>14231.448</v>
      </c>
      <c r="F31" s="29">
        <f>SUM(F33:F36)</f>
        <v>14231.448</v>
      </c>
      <c r="G31" s="29">
        <f>SUM(G33:G36)</f>
        <v>14231.448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14383.655999999999</v>
      </c>
      <c r="D33" s="54">
        <f>SUM(C10*1.89*3)</f>
        <v>3595.9139999999998</v>
      </c>
      <c r="E33" s="54">
        <f>SUM(C10*1.89*3)</f>
        <v>3595.9139999999998</v>
      </c>
      <c r="F33" s="54">
        <f>SUM(C10*1.89*3)</f>
        <v>3595.9139999999998</v>
      </c>
      <c r="G33" s="54">
        <f>SUM(C10*1.89*3)</f>
        <v>3595.9139999999998</v>
      </c>
    </row>
    <row r="34" spans="1:8" ht="25.5" x14ac:dyDescent="0.25">
      <c r="A34" s="20"/>
      <c r="B34" s="55" t="s">
        <v>74</v>
      </c>
      <c r="C34" s="53">
        <f>SUM(D34+E34+F34+G34)</f>
        <v>20776.392000000003</v>
      </c>
      <c r="D34" s="54">
        <f>SUM(C10*2.73*3)</f>
        <v>5194.0980000000009</v>
      </c>
      <c r="E34" s="54">
        <f>SUM(C10*2.73*3)</f>
        <v>5194.0980000000009</v>
      </c>
      <c r="F34" s="54">
        <f>SUM(C10*2.73*3)</f>
        <v>5194.0980000000009</v>
      </c>
      <c r="G34" s="54">
        <f>SUM(C10*2.73*3)</f>
        <v>5194.0980000000009</v>
      </c>
    </row>
    <row r="35" spans="1:8" x14ac:dyDescent="0.25">
      <c r="A35" s="20"/>
      <c r="B35" s="52" t="s">
        <v>72</v>
      </c>
      <c r="C35" s="53">
        <f>SUM(D35+E35+F35+G35)</f>
        <v>5555.5920000000006</v>
      </c>
      <c r="D35" s="54">
        <f>SUM(C10*0.73*3)</f>
        <v>1388.8980000000001</v>
      </c>
      <c r="E35" s="54">
        <f>SUM(C10*0.73*3)</f>
        <v>1388.8980000000001</v>
      </c>
      <c r="F35" s="54">
        <f>SUM(C10*0.73*3)</f>
        <v>1388.8980000000001</v>
      </c>
      <c r="G35" s="54">
        <f>SUM(C10*0.73*3)</f>
        <v>1388.8980000000001</v>
      </c>
    </row>
    <row r="36" spans="1:8" x14ac:dyDescent="0.25">
      <c r="A36" s="20"/>
      <c r="B36" s="44" t="s">
        <v>73</v>
      </c>
      <c r="C36" s="53">
        <f>SUM(D36+E36+F36+G36)</f>
        <v>16210.152</v>
      </c>
      <c r="D36" s="56">
        <f>SUM(C10*2.13*3)</f>
        <v>4052.538</v>
      </c>
      <c r="E36" s="56">
        <f>SUM(C10*2.13*3)</f>
        <v>4052.538</v>
      </c>
      <c r="F36" s="56">
        <f>SUM(C10*2.13*3)</f>
        <v>4052.538</v>
      </c>
      <c r="G36" s="56">
        <f>SUM(C10*2.13*3)</f>
        <v>4052.538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42" t="s">
        <v>67</v>
      </c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27:B28"/>
    <mergeCell ref="C27:C28"/>
    <mergeCell ref="D27:D28"/>
    <mergeCell ref="E27:E28"/>
    <mergeCell ref="C7:D7"/>
    <mergeCell ref="E1:G1"/>
    <mergeCell ref="E2:G2"/>
    <mergeCell ref="C4:D4"/>
    <mergeCell ref="B5:G5"/>
    <mergeCell ref="B6:G6"/>
    <mergeCell ref="E8:G8"/>
    <mergeCell ref="B37:G37"/>
    <mergeCell ref="E9:F9"/>
    <mergeCell ref="E10:F10"/>
    <mergeCell ref="F25:F26"/>
    <mergeCell ref="G25:G26"/>
    <mergeCell ref="F27:F28"/>
    <mergeCell ref="G27:G28"/>
    <mergeCell ref="D12:G12"/>
    <mergeCell ref="A18:G18"/>
    <mergeCell ref="A25:A26"/>
    <mergeCell ref="B25:B26"/>
    <mergeCell ref="C25:C26"/>
    <mergeCell ref="D25:D26"/>
    <mergeCell ref="E25:E26"/>
    <mergeCell ref="A27:A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9" workbookViewId="0">
      <selection sqref="A1:G34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55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ht="17.25" x14ac:dyDescent="0.25">
      <c r="C8" s="40"/>
      <c r="D8" s="40"/>
      <c r="E8" s="57" t="s">
        <v>21</v>
      </c>
      <c r="F8" s="57"/>
      <c r="G8" s="16"/>
    </row>
    <row r="9" spans="1:7" x14ac:dyDescent="0.25">
      <c r="C9" s="40" t="s">
        <v>89</v>
      </c>
      <c r="D9" s="36"/>
      <c r="E9" s="36"/>
      <c r="F9" s="36" t="s">
        <v>95</v>
      </c>
      <c r="G9" s="40">
        <v>17.47</v>
      </c>
    </row>
    <row r="10" spans="1:7" ht="17.25" x14ac:dyDescent="0.25">
      <c r="B10" s="16" t="s">
        <v>85</v>
      </c>
      <c r="C10" s="48">
        <v>392</v>
      </c>
      <c r="D10" s="40"/>
      <c r="E10" s="57" t="s">
        <v>94</v>
      </c>
      <c r="F10" s="57"/>
      <c r="G10" s="40">
        <v>20.74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93715.44</v>
      </c>
      <c r="D15" s="31">
        <f>SUM(G9*C10*3)</f>
        <v>20544.72</v>
      </c>
      <c r="E15" s="31">
        <f>SUM(G10*C10*3)</f>
        <v>24390.239999999998</v>
      </c>
      <c r="F15" s="31">
        <f>SUM(G10*C10*3)</f>
        <v>24390.239999999998</v>
      </c>
      <c r="G15" s="31">
        <f>SUM(G10*C10*3)</f>
        <v>24390.239999999998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93715.44</v>
      </c>
      <c r="D21" s="31">
        <f>SUM(D24+D25+D27+D31)</f>
        <v>20544.72</v>
      </c>
      <c r="E21" s="31">
        <f t="shared" ref="E21:G21" si="0">SUM(E24:E31)</f>
        <v>24390.239999999998</v>
      </c>
      <c r="F21" s="31">
        <f t="shared" si="0"/>
        <v>24390.239999999998</v>
      </c>
      <c r="G21" s="31">
        <f t="shared" si="0"/>
        <v>24390.239999999998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35280</v>
      </c>
      <c r="D24" s="49">
        <f>SUM(C10*7.5*3)</f>
        <v>8820</v>
      </c>
      <c r="E24" s="49">
        <f>SUM(C10*7.5*3)</f>
        <v>8820</v>
      </c>
      <c r="F24" s="49">
        <f>SUM(C10*7.5*3)</f>
        <v>8820</v>
      </c>
      <c r="G24" s="50">
        <f>SUM(C10*7.5*3)</f>
        <v>8820</v>
      </c>
    </row>
    <row r="25" spans="1:7" x14ac:dyDescent="0.25">
      <c r="A25" s="69" t="s">
        <v>79</v>
      </c>
      <c r="B25" s="71" t="s">
        <v>83</v>
      </c>
      <c r="C25" s="59">
        <f>SUM(D25:G26)</f>
        <v>29823.359999999997</v>
      </c>
      <c r="D25" s="59">
        <f>SUM(C10*6.34*3)</f>
        <v>7455.8399999999992</v>
      </c>
      <c r="E25" s="59">
        <f>SUM(C10*6.34*3)</f>
        <v>7455.8399999999992</v>
      </c>
      <c r="F25" s="59">
        <f>SUM(C10*6.34*3)</f>
        <v>7455.8399999999992</v>
      </c>
      <c r="G25" s="61">
        <f>SUM(C10*6.34*3)</f>
        <v>7455.8399999999992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7056</v>
      </c>
      <c r="D27" s="61">
        <f>SUM(C10*1.5*3)</f>
        <v>1764</v>
      </c>
      <c r="E27" s="61">
        <f>SUM(C10*1.5*3)</f>
        <v>1764</v>
      </c>
      <c r="F27" s="61">
        <f>SUM(C10*1.5*3)</f>
        <v>1764</v>
      </c>
      <c r="G27" s="61">
        <f>SUM(C10*1.5*3)</f>
        <v>1764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5327.2799999999988</v>
      </c>
      <c r="D29" s="51"/>
      <c r="E29" s="51">
        <f>SUM(C10*1.51*3)</f>
        <v>1775.7599999999998</v>
      </c>
      <c r="F29" s="51">
        <f>SUM(C10*1.51*3)</f>
        <v>1775.7599999999998</v>
      </c>
      <c r="G29" s="51">
        <f>SUM(C10*1.51*3)</f>
        <v>1775.7599999999998</v>
      </c>
    </row>
    <row r="30" spans="1:7" ht="38.25" x14ac:dyDescent="0.25">
      <c r="A30" s="41">
        <v>1.5</v>
      </c>
      <c r="B30" s="47" t="s">
        <v>77</v>
      </c>
      <c r="C30" s="51">
        <f>SUM(D30:G30)</f>
        <v>6209.2799999999988</v>
      </c>
      <c r="D30" s="51"/>
      <c r="E30" s="51">
        <f>SUM(C10*1.76*3)</f>
        <v>2069.7599999999998</v>
      </c>
      <c r="F30" s="51">
        <f>SUM(C10*1.76*3)</f>
        <v>2069.7599999999998</v>
      </c>
      <c r="G30" s="51">
        <f>SUM(C10*1.76*3)</f>
        <v>2069.7599999999998</v>
      </c>
    </row>
    <row r="31" spans="1:7" ht="60" x14ac:dyDescent="0.25">
      <c r="A31" s="24">
        <v>1.6</v>
      </c>
      <c r="B31" s="25" t="s">
        <v>69</v>
      </c>
      <c r="C31" s="29">
        <f>SUM(D31+E31+F31+G31)</f>
        <v>10019.519999999999</v>
      </c>
      <c r="D31" s="29">
        <f>SUM(D33:D33)</f>
        <v>2504.8799999999997</v>
      </c>
      <c r="E31" s="29">
        <f>SUM(E33:E33)</f>
        <v>2504.8799999999997</v>
      </c>
      <c r="F31" s="29">
        <f>SUM(F33:F33)</f>
        <v>2504.8799999999997</v>
      </c>
      <c r="G31" s="29">
        <f>SUM(G33:G33)</f>
        <v>2504.8799999999997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44" t="s">
        <v>73</v>
      </c>
      <c r="C33" s="53">
        <f>SUM(D33+E33+F33+G33)</f>
        <v>10019.519999999999</v>
      </c>
      <c r="D33" s="56">
        <f>SUM(C10*2.13*3)</f>
        <v>2504.8799999999997</v>
      </c>
      <c r="E33" s="56">
        <f>SUM(C10*2.13*3)</f>
        <v>2504.8799999999997</v>
      </c>
      <c r="F33" s="56">
        <f>SUM(C10*2.13*3)</f>
        <v>2504.8799999999997</v>
      </c>
      <c r="G33" s="56">
        <f>SUM(C10*2.13*3)</f>
        <v>2504.8799999999997</v>
      </c>
    </row>
    <row r="34" spans="1:8" ht="32.25" customHeight="1" x14ac:dyDescent="0.25">
      <c r="A34" s="28"/>
      <c r="B34" s="58" t="s">
        <v>70</v>
      </c>
      <c r="C34" s="58"/>
      <c r="D34" s="58"/>
      <c r="E34" s="58"/>
      <c r="F34" s="58"/>
      <c r="G34" s="5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B34:G34"/>
    <mergeCell ref="A25:A26"/>
    <mergeCell ref="E8:F8"/>
    <mergeCell ref="D12:G12"/>
    <mergeCell ref="A18:G18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0" workbookViewId="0">
      <selection sqref="A1:G34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54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ht="17.25" x14ac:dyDescent="0.25">
      <c r="C8" s="40"/>
      <c r="D8" s="40"/>
      <c r="E8" s="57" t="s">
        <v>21</v>
      </c>
      <c r="F8" s="57"/>
      <c r="G8" s="16"/>
    </row>
    <row r="9" spans="1:7" x14ac:dyDescent="0.25">
      <c r="C9" s="40" t="s">
        <v>89</v>
      </c>
      <c r="D9" s="36"/>
      <c r="E9" s="36"/>
      <c r="F9" s="36" t="s">
        <v>95</v>
      </c>
      <c r="G9" s="40">
        <v>17.47</v>
      </c>
    </row>
    <row r="10" spans="1:7" ht="17.25" x14ac:dyDescent="0.25">
      <c r="B10" s="16" t="s">
        <v>96</v>
      </c>
      <c r="C10" s="40">
        <v>484.2</v>
      </c>
      <c r="D10" s="40"/>
      <c r="E10" s="57" t="s">
        <v>94</v>
      </c>
      <c r="F10" s="57"/>
      <c r="G10" s="40">
        <v>20.74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115757.69399999999</v>
      </c>
      <c r="D15" s="31">
        <f>SUM(G9*C10*3)</f>
        <v>25376.921999999995</v>
      </c>
      <c r="E15" s="31">
        <f>SUM(G10*C10*3)</f>
        <v>30126.923999999999</v>
      </c>
      <c r="F15" s="31">
        <f>SUM(G10*C10*3)</f>
        <v>30126.923999999999</v>
      </c>
      <c r="G15" s="31">
        <f>SUM(G10*C10*3)</f>
        <v>30126.923999999999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115757.694</v>
      </c>
      <c r="D21" s="31">
        <f>SUM(D24+D25+D27+D31)</f>
        <v>25376.921999999999</v>
      </c>
      <c r="E21" s="31">
        <f t="shared" ref="E21:G21" si="0">SUM(E24:E31)</f>
        <v>30126.923999999999</v>
      </c>
      <c r="F21" s="31">
        <f t="shared" si="0"/>
        <v>30126.923999999999</v>
      </c>
      <c r="G21" s="31">
        <f t="shared" si="0"/>
        <v>30126.923999999999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43578</v>
      </c>
      <c r="D24" s="49">
        <f>SUM(C10*7.5*3)</f>
        <v>10894.5</v>
      </c>
      <c r="E24" s="49">
        <f>SUM(C10*7.5*3)</f>
        <v>10894.5</v>
      </c>
      <c r="F24" s="49">
        <f>SUM(C10*7.5*3)</f>
        <v>10894.5</v>
      </c>
      <c r="G24" s="50">
        <f>SUM(C10*7.5*3)</f>
        <v>10894.5</v>
      </c>
    </row>
    <row r="25" spans="1:7" x14ac:dyDescent="0.25">
      <c r="A25" s="69" t="s">
        <v>79</v>
      </c>
      <c r="B25" s="71" t="s">
        <v>83</v>
      </c>
      <c r="C25" s="59">
        <f>SUM(D25:G26)</f>
        <v>36837.936000000002</v>
      </c>
      <c r="D25" s="59">
        <f>SUM(C10*6.34*3)</f>
        <v>9209.4840000000004</v>
      </c>
      <c r="E25" s="59">
        <f>SUM(C10*6.34*3)</f>
        <v>9209.4840000000004</v>
      </c>
      <c r="F25" s="59">
        <f>SUM(C10*6.34*3)</f>
        <v>9209.4840000000004</v>
      </c>
      <c r="G25" s="61">
        <f>SUM(C10*6.34*3)</f>
        <v>9209.4840000000004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8715.5999999999985</v>
      </c>
      <c r="D27" s="61">
        <f>SUM(C10*1.5*3)</f>
        <v>2178.8999999999996</v>
      </c>
      <c r="E27" s="61">
        <f>SUM(C10*1.5*3)</f>
        <v>2178.8999999999996</v>
      </c>
      <c r="F27" s="61">
        <f>SUM(C10*1.5*3)</f>
        <v>2178.8999999999996</v>
      </c>
      <c r="G27" s="61">
        <f>SUM(C10*1.5*3)</f>
        <v>2178.8999999999996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6580.2780000000002</v>
      </c>
      <c r="D29" s="51"/>
      <c r="E29" s="51">
        <f>SUM(C10*1.51*3)</f>
        <v>2193.4259999999999</v>
      </c>
      <c r="F29" s="51">
        <f>SUM(C10*1.51*3)</f>
        <v>2193.4259999999999</v>
      </c>
      <c r="G29" s="51">
        <f>SUM(C10*1.51*3)</f>
        <v>2193.4259999999999</v>
      </c>
    </row>
    <row r="30" spans="1:7" ht="38.25" x14ac:dyDescent="0.25">
      <c r="A30" s="41">
        <v>1.5</v>
      </c>
      <c r="B30" s="47" t="s">
        <v>77</v>
      </c>
      <c r="C30" s="51">
        <f>SUM(D30:G30)</f>
        <v>7669.7280000000001</v>
      </c>
      <c r="D30" s="51"/>
      <c r="E30" s="51">
        <f>SUM(C10*1.76*3)</f>
        <v>2556.576</v>
      </c>
      <c r="F30" s="51">
        <f>SUM(C10*1.76*3)</f>
        <v>2556.576</v>
      </c>
      <c r="G30" s="51">
        <f>SUM(C10*1.76*3)</f>
        <v>2556.576</v>
      </c>
    </row>
    <row r="31" spans="1:7" ht="60" x14ac:dyDescent="0.25">
      <c r="A31" s="24">
        <v>1.6</v>
      </c>
      <c r="B31" s="25" t="s">
        <v>69</v>
      </c>
      <c r="C31" s="29">
        <f>SUM(D31+E31+F31+G31)</f>
        <v>12376.152</v>
      </c>
      <c r="D31" s="29">
        <f>SUM(D33:D33)</f>
        <v>3094.038</v>
      </c>
      <c r="E31" s="29">
        <f>SUM(E33:E33)</f>
        <v>3094.038</v>
      </c>
      <c r="F31" s="29">
        <f>SUM(F33:F33)</f>
        <v>3094.038</v>
      </c>
      <c r="G31" s="29">
        <f>SUM(G33:G33)</f>
        <v>3094.038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44" t="s">
        <v>73</v>
      </c>
      <c r="C33" s="53">
        <f>SUM(D33+E33+F33+G33)</f>
        <v>12376.152</v>
      </c>
      <c r="D33" s="56">
        <f>SUM(C10*2.13*3)</f>
        <v>3094.038</v>
      </c>
      <c r="E33" s="56">
        <f>SUM(C10*2.13*3)</f>
        <v>3094.038</v>
      </c>
      <c r="F33" s="56">
        <f>SUM(C10*2.13*3)</f>
        <v>3094.038</v>
      </c>
      <c r="G33" s="56">
        <f>SUM(C10*2.13*3)</f>
        <v>3094.038</v>
      </c>
    </row>
    <row r="34" spans="1:8" ht="32.25" customHeight="1" x14ac:dyDescent="0.25">
      <c r="A34" s="28"/>
      <c r="B34" s="58" t="s">
        <v>70</v>
      </c>
      <c r="C34" s="58"/>
      <c r="D34" s="58"/>
      <c r="E34" s="58"/>
      <c r="F34" s="58"/>
      <c r="G34" s="5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B34:G34"/>
    <mergeCell ref="A25:A26"/>
    <mergeCell ref="E8:F8"/>
    <mergeCell ref="D12:G12"/>
    <mergeCell ref="A18:G18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0" workbookViewId="0">
      <selection sqref="A1:G34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53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ht="17.25" x14ac:dyDescent="0.25">
      <c r="C8" s="40"/>
      <c r="D8" s="40"/>
      <c r="E8" s="57" t="s">
        <v>21</v>
      </c>
      <c r="F8" s="57"/>
      <c r="G8" s="16"/>
    </row>
    <row r="9" spans="1:7" x14ac:dyDescent="0.25">
      <c r="C9" s="40" t="s">
        <v>89</v>
      </c>
      <c r="D9" s="36"/>
      <c r="E9" s="36"/>
      <c r="F9" s="36" t="s">
        <v>95</v>
      </c>
      <c r="G9" s="40">
        <v>17.47</v>
      </c>
    </row>
    <row r="10" spans="1:7" ht="17.25" x14ac:dyDescent="0.25">
      <c r="B10" s="16" t="s">
        <v>91</v>
      </c>
      <c r="C10" s="40">
        <v>756.8</v>
      </c>
      <c r="D10" s="40"/>
      <c r="E10" s="57" t="s">
        <v>94</v>
      </c>
      <c r="F10" s="57"/>
      <c r="G10" s="40">
        <v>20.74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180928.17599999995</v>
      </c>
      <c r="D15" s="31">
        <f>SUM(G9*C10*3)</f>
        <v>39663.887999999992</v>
      </c>
      <c r="E15" s="31">
        <f>SUM(G10*C10*3)</f>
        <v>47088.09599999999</v>
      </c>
      <c r="F15" s="31">
        <f>SUM(G10*C10*3)</f>
        <v>47088.09599999999</v>
      </c>
      <c r="G15" s="31">
        <f>SUM(G10*C10*3)</f>
        <v>47088.09599999999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180928.17599999998</v>
      </c>
      <c r="D21" s="31">
        <f>SUM(D24+D25+D27+D31)</f>
        <v>39663.887999999992</v>
      </c>
      <c r="E21" s="31">
        <f t="shared" ref="E21:G21" si="0">SUM(E24:E31)</f>
        <v>47088.09599999999</v>
      </c>
      <c r="F21" s="31">
        <f t="shared" si="0"/>
        <v>47088.09599999999</v>
      </c>
      <c r="G21" s="31">
        <f t="shared" si="0"/>
        <v>47088.09599999999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68112</v>
      </c>
      <c r="D24" s="49">
        <f>SUM(C10*7.5*3)</f>
        <v>17028</v>
      </c>
      <c r="E24" s="49">
        <f>SUM(C10*7.5*3)</f>
        <v>17028</v>
      </c>
      <c r="F24" s="49">
        <f>SUM(C10*7.5*3)</f>
        <v>17028</v>
      </c>
      <c r="G24" s="50">
        <f>SUM(C10*7.5*3)</f>
        <v>17028</v>
      </c>
    </row>
    <row r="25" spans="1:7" x14ac:dyDescent="0.25">
      <c r="A25" s="69" t="s">
        <v>79</v>
      </c>
      <c r="B25" s="71" t="s">
        <v>83</v>
      </c>
      <c r="C25" s="59">
        <f>SUM(D25:G26)</f>
        <v>57577.34399999999</v>
      </c>
      <c r="D25" s="59">
        <f>SUM(C10*6.34*3)</f>
        <v>14394.335999999998</v>
      </c>
      <c r="E25" s="59">
        <f>SUM(C10*6.34*3)</f>
        <v>14394.335999999998</v>
      </c>
      <c r="F25" s="59">
        <f>SUM(C10*6.34*3)</f>
        <v>14394.335999999998</v>
      </c>
      <c r="G25" s="61">
        <f>SUM(C10*6.34*3)</f>
        <v>14394.335999999998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13622.399999999998</v>
      </c>
      <c r="D27" s="61">
        <f>SUM(C10*1.5*3)</f>
        <v>3405.5999999999995</v>
      </c>
      <c r="E27" s="61">
        <f>SUM(C10*1.5*3)</f>
        <v>3405.5999999999995</v>
      </c>
      <c r="F27" s="61">
        <f>SUM(C10*1.5*3)</f>
        <v>3405.5999999999995</v>
      </c>
      <c r="G27" s="61">
        <f>SUM(C10*1.5*3)</f>
        <v>3405.5999999999995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10284.912</v>
      </c>
      <c r="D29" s="51"/>
      <c r="E29" s="51">
        <f>SUM(C10*1.51*3)</f>
        <v>3428.3040000000001</v>
      </c>
      <c r="F29" s="51">
        <f>SUM(C10*1.51*3)</f>
        <v>3428.3040000000001</v>
      </c>
      <c r="G29" s="51">
        <f>SUM(C10*1.51*3)</f>
        <v>3428.3040000000001</v>
      </c>
    </row>
    <row r="30" spans="1:7" ht="38.25" x14ac:dyDescent="0.25">
      <c r="A30" s="41">
        <v>1.5</v>
      </c>
      <c r="B30" s="47" t="s">
        <v>77</v>
      </c>
      <c r="C30" s="51">
        <f>SUM(D30:G30)</f>
        <v>11987.712</v>
      </c>
      <c r="D30" s="51"/>
      <c r="E30" s="51">
        <f>SUM(C10*1.76*3)</f>
        <v>3995.9039999999995</v>
      </c>
      <c r="F30" s="51">
        <f>SUM(C10*1.76*3)</f>
        <v>3995.9039999999995</v>
      </c>
      <c r="G30" s="51">
        <f>SUM(C10*1.76*3)</f>
        <v>3995.9039999999995</v>
      </c>
    </row>
    <row r="31" spans="1:7" ht="60" x14ac:dyDescent="0.25">
      <c r="A31" s="24">
        <v>1.6</v>
      </c>
      <c r="B31" s="25" t="s">
        <v>69</v>
      </c>
      <c r="C31" s="29">
        <f>SUM(D31+E31+F31+G31)</f>
        <v>19343.807999999997</v>
      </c>
      <c r="D31" s="29">
        <f>SUM(D33:D33)</f>
        <v>4835.9519999999993</v>
      </c>
      <c r="E31" s="29">
        <f>SUM(E33:E33)</f>
        <v>4835.9519999999993</v>
      </c>
      <c r="F31" s="29">
        <f>SUM(F33:F33)</f>
        <v>4835.9519999999993</v>
      </c>
      <c r="G31" s="29">
        <f>SUM(G33:G33)</f>
        <v>4835.9519999999993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44" t="s">
        <v>73</v>
      </c>
      <c r="C33" s="53">
        <f>SUM(D33+E33+F33+G33)</f>
        <v>19343.807999999997</v>
      </c>
      <c r="D33" s="56">
        <f>SUM(C10*2.13*3)</f>
        <v>4835.9519999999993</v>
      </c>
      <c r="E33" s="56">
        <f>SUM(C10*2.13*3)</f>
        <v>4835.9519999999993</v>
      </c>
      <c r="F33" s="56">
        <f>SUM(C10*2.13*3)</f>
        <v>4835.9519999999993</v>
      </c>
      <c r="G33" s="56">
        <f>SUM(C10*2.13*3)</f>
        <v>4835.9519999999993</v>
      </c>
    </row>
    <row r="34" spans="1:8" ht="32.25" customHeight="1" x14ac:dyDescent="0.25">
      <c r="A34" s="28"/>
      <c r="B34" s="58" t="s">
        <v>70</v>
      </c>
      <c r="C34" s="58"/>
      <c r="D34" s="58"/>
      <c r="E34" s="58"/>
      <c r="F34" s="58"/>
      <c r="G34" s="5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B34:G34"/>
    <mergeCell ref="A25:A26"/>
    <mergeCell ref="E8:F8"/>
    <mergeCell ref="D12:G12"/>
    <mergeCell ref="A18:G18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7" workbookViewId="0">
      <selection sqref="A1:G34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8" x14ac:dyDescent="0.25">
      <c r="E1" s="66" t="s">
        <v>0</v>
      </c>
      <c r="F1" s="67"/>
      <c r="G1" s="67"/>
    </row>
    <row r="2" spans="1:8" x14ac:dyDescent="0.25">
      <c r="E2" s="66" t="s">
        <v>84</v>
      </c>
      <c r="F2" s="68"/>
      <c r="G2" s="68"/>
    </row>
    <row r="4" spans="1:8" x14ac:dyDescent="0.25">
      <c r="C4" s="57" t="s">
        <v>2</v>
      </c>
      <c r="D4" s="57"/>
    </row>
    <row r="5" spans="1:8" x14ac:dyDescent="0.25">
      <c r="B5" s="68" t="s">
        <v>3</v>
      </c>
      <c r="C5" s="68"/>
      <c r="D5" s="68"/>
      <c r="E5" s="68"/>
      <c r="F5" s="68"/>
      <c r="G5" s="68"/>
    </row>
    <row r="6" spans="1:8" x14ac:dyDescent="0.25">
      <c r="B6" s="68" t="s">
        <v>52</v>
      </c>
      <c r="C6" s="68"/>
      <c r="D6" s="68"/>
      <c r="E6" s="68"/>
      <c r="F6" s="68"/>
      <c r="G6" s="68"/>
    </row>
    <row r="7" spans="1:8" x14ac:dyDescent="0.25">
      <c r="C7" s="57" t="s">
        <v>66</v>
      </c>
      <c r="D7" s="57"/>
    </row>
    <row r="8" spans="1:8" ht="17.25" x14ac:dyDescent="0.25">
      <c r="C8" s="30"/>
      <c r="D8" s="30"/>
      <c r="E8" s="57" t="s">
        <v>21</v>
      </c>
      <c r="F8" s="57"/>
      <c r="G8" s="16"/>
    </row>
    <row r="9" spans="1:8" x14ac:dyDescent="0.25">
      <c r="C9" s="40" t="s">
        <v>89</v>
      </c>
      <c r="D9" s="36"/>
      <c r="E9" s="36"/>
      <c r="F9" s="36" t="s">
        <v>95</v>
      </c>
      <c r="G9" s="40">
        <v>17.47</v>
      </c>
      <c r="H9" s="36"/>
    </row>
    <row r="10" spans="1:8" ht="17.25" x14ac:dyDescent="0.25">
      <c r="B10" s="16" t="s">
        <v>91</v>
      </c>
      <c r="C10" s="30">
        <v>744.4</v>
      </c>
      <c r="D10" s="30"/>
      <c r="E10" s="57" t="s">
        <v>94</v>
      </c>
      <c r="F10" s="57"/>
      <c r="G10" s="40">
        <v>20.74</v>
      </c>
      <c r="H10" s="36"/>
    </row>
    <row r="12" spans="1:8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8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8" x14ac:dyDescent="0.25">
      <c r="A14" s="2"/>
      <c r="B14" s="6" t="s">
        <v>13</v>
      </c>
      <c r="C14" s="4"/>
      <c r="D14" s="4"/>
      <c r="E14" s="4"/>
      <c r="F14" s="4"/>
      <c r="G14" s="4"/>
    </row>
    <row r="15" spans="1:8" x14ac:dyDescent="0.25">
      <c r="A15" s="13">
        <v>1</v>
      </c>
      <c r="B15" s="12" t="s">
        <v>14</v>
      </c>
      <c r="C15" s="31">
        <f>SUM(D15:G15)</f>
        <v>177963.70799999998</v>
      </c>
      <c r="D15" s="31">
        <f>SUM(G9*C10*3)</f>
        <v>39014.004000000001</v>
      </c>
      <c r="E15" s="31">
        <f>SUM(G10*C10*3)</f>
        <v>46316.567999999992</v>
      </c>
      <c r="F15" s="31">
        <f>SUM(G10*C10*3)</f>
        <v>46316.567999999992</v>
      </c>
      <c r="G15" s="31">
        <f>SUM(G10*C10*3)</f>
        <v>46316.567999999992</v>
      </c>
    </row>
    <row r="16" spans="1:8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177963.70800000001</v>
      </c>
      <c r="D21" s="31">
        <f>SUM(D24+D25+D27+D31)</f>
        <v>39014.004000000001</v>
      </c>
      <c r="E21" s="31">
        <f t="shared" ref="E21:G21" si="0">SUM(E24:E31)</f>
        <v>46316.567999999999</v>
      </c>
      <c r="F21" s="31">
        <f t="shared" si="0"/>
        <v>46316.567999999999</v>
      </c>
      <c r="G21" s="31">
        <f t="shared" si="0"/>
        <v>46316.567999999999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66996</v>
      </c>
      <c r="D24" s="49">
        <f>SUM(C10*7.5*3)</f>
        <v>16749</v>
      </c>
      <c r="E24" s="49">
        <f>SUM(C10*7.5*3)</f>
        <v>16749</v>
      </c>
      <c r="F24" s="49">
        <f>SUM(C10*7.5*3)</f>
        <v>16749</v>
      </c>
      <c r="G24" s="50">
        <f>SUM(C10*7.5*3)</f>
        <v>16749</v>
      </c>
    </row>
    <row r="25" spans="1:7" x14ac:dyDescent="0.25">
      <c r="A25" s="69" t="s">
        <v>79</v>
      </c>
      <c r="B25" s="71" t="s">
        <v>83</v>
      </c>
      <c r="C25" s="59">
        <f>SUM(D25:G26)</f>
        <v>56633.952000000005</v>
      </c>
      <c r="D25" s="59">
        <f>SUM(C10*6.34*3)</f>
        <v>14158.488000000001</v>
      </c>
      <c r="E25" s="59">
        <f>SUM(C10*6.34*3)</f>
        <v>14158.488000000001</v>
      </c>
      <c r="F25" s="59">
        <f>SUM(C10*6.34*3)</f>
        <v>14158.488000000001</v>
      </c>
      <c r="G25" s="61">
        <f>SUM(C10*6.34*3)</f>
        <v>14158.488000000001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13399.199999999999</v>
      </c>
      <c r="D27" s="61">
        <f>SUM(C10*1.5*3)</f>
        <v>3349.7999999999997</v>
      </c>
      <c r="E27" s="61">
        <f>SUM(C10*1.5*3)</f>
        <v>3349.7999999999997</v>
      </c>
      <c r="F27" s="61">
        <f>SUM(C10*1.5*3)</f>
        <v>3349.7999999999997</v>
      </c>
      <c r="G27" s="61">
        <f>SUM(C10*1.5*3)</f>
        <v>3349.7999999999997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10116.395999999999</v>
      </c>
      <c r="D29" s="51"/>
      <c r="E29" s="51">
        <f>SUM(C10*1.51*3)</f>
        <v>3372.1319999999996</v>
      </c>
      <c r="F29" s="51">
        <f>SUM(C10*1.51*3)</f>
        <v>3372.1319999999996</v>
      </c>
      <c r="G29" s="51">
        <f>SUM(C10*1.51*3)</f>
        <v>3372.1319999999996</v>
      </c>
    </row>
    <row r="30" spans="1:7" ht="38.25" x14ac:dyDescent="0.25">
      <c r="A30" s="41">
        <v>1.5</v>
      </c>
      <c r="B30" s="47" t="s">
        <v>77</v>
      </c>
      <c r="C30" s="51">
        <f>SUM(D30:G30)</f>
        <v>11791.295999999998</v>
      </c>
      <c r="D30" s="51"/>
      <c r="E30" s="51">
        <f>SUM(C10*1.76*3)</f>
        <v>3930.4319999999998</v>
      </c>
      <c r="F30" s="51">
        <f>SUM(C10*1.76*3)</f>
        <v>3930.4319999999998</v>
      </c>
      <c r="G30" s="51">
        <f>SUM(C10*1.76*3)</f>
        <v>3930.4319999999998</v>
      </c>
    </row>
    <row r="31" spans="1:7" ht="60" x14ac:dyDescent="0.25">
      <c r="A31" s="24">
        <v>1.6</v>
      </c>
      <c r="B31" s="25" t="s">
        <v>69</v>
      </c>
      <c r="C31" s="29">
        <f>SUM(D31+E31+F31+G31)</f>
        <v>19026.863999999998</v>
      </c>
      <c r="D31" s="29">
        <f>SUM(D33:D33)</f>
        <v>4756.7159999999994</v>
      </c>
      <c r="E31" s="29">
        <f>SUM(E33:E33)</f>
        <v>4756.7159999999994</v>
      </c>
      <c r="F31" s="29">
        <f>SUM(F33:F33)</f>
        <v>4756.7159999999994</v>
      </c>
      <c r="G31" s="29">
        <f>SUM(G33:G33)</f>
        <v>4756.7159999999994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44" t="s">
        <v>73</v>
      </c>
      <c r="C33" s="53">
        <f>SUM(D33+E33+F33+G33)</f>
        <v>19026.863999999998</v>
      </c>
      <c r="D33" s="56">
        <f>SUM(C10*2.13*3)</f>
        <v>4756.7159999999994</v>
      </c>
      <c r="E33" s="56">
        <f>SUM(C10*2.13*3)</f>
        <v>4756.7159999999994</v>
      </c>
      <c r="F33" s="56">
        <f>SUM(C10*2.13*3)</f>
        <v>4756.7159999999994</v>
      </c>
      <c r="G33" s="56">
        <f>SUM(C10*2.13*3)</f>
        <v>4756.7159999999994</v>
      </c>
      <c r="H33" s="28"/>
    </row>
    <row r="34" spans="1:8" ht="24.75" customHeight="1" x14ac:dyDescent="0.25">
      <c r="A34" s="28"/>
      <c r="B34" s="58" t="s">
        <v>70</v>
      </c>
      <c r="C34" s="58"/>
      <c r="D34" s="58"/>
      <c r="E34" s="58"/>
      <c r="F34" s="58"/>
      <c r="G34" s="58"/>
      <c r="H34" s="28"/>
    </row>
  </sheetData>
  <mergeCells count="25">
    <mergeCell ref="B34:G34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A25:A26"/>
    <mergeCell ref="E8:F8"/>
    <mergeCell ref="D12:G12"/>
    <mergeCell ref="A18:G18"/>
    <mergeCell ref="E10:F10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51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0"/>
      <c r="D8" s="30"/>
      <c r="E8" s="57"/>
      <c r="F8" s="57"/>
      <c r="G8" s="16"/>
    </row>
    <row r="9" spans="1:7" ht="17.25" x14ac:dyDescent="0.25">
      <c r="C9" s="30" t="s">
        <v>89</v>
      </c>
      <c r="D9" s="30"/>
      <c r="E9" s="57" t="s">
        <v>21</v>
      </c>
      <c r="F9" s="57"/>
      <c r="G9" s="40">
        <v>22.82</v>
      </c>
    </row>
    <row r="10" spans="1:7" ht="17.25" x14ac:dyDescent="0.25">
      <c r="B10" s="16" t="s">
        <v>86</v>
      </c>
      <c r="C10" s="30">
        <v>586.5</v>
      </c>
      <c r="D10" s="30"/>
      <c r="E10" s="57" t="s">
        <v>98</v>
      </c>
      <c r="F10" s="57"/>
      <c r="G10" s="40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92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177867.85499999998</v>
      </c>
      <c r="D15" s="13">
        <f>SUM(G9*C10*3)</f>
        <v>40151.79</v>
      </c>
      <c r="E15" s="31">
        <f>SUM(G10*C10*3)</f>
        <v>45905.354999999996</v>
      </c>
      <c r="F15" s="31">
        <f>SUM(G10*C10*3)</f>
        <v>45905.354999999996</v>
      </c>
      <c r="G15" s="31">
        <f>SUM(G10*C10*3)</f>
        <v>45905.354999999996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177867.85499999998</v>
      </c>
      <c r="D21" s="31">
        <f>SUM(D24:D31)</f>
        <v>40151.789999999994</v>
      </c>
      <c r="E21" s="31">
        <f t="shared" ref="E21:G21" si="0">SUM(E24:E31)</f>
        <v>45905.354999999996</v>
      </c>
      <c r="F21" s="31">
        <f t="shared" si="0"/>
        <v>45905.354999999996</v>
      </c>
      <c r="G21" s="31">
        <f t="shared" si="0"/>
        <v>45905.354999999996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52785</v>
      </c>
      <c r="D24" s="49">
        <f>SUM(C10*7.5*3)</f>
        <v>13196.25</v>
      </c>
      <c r="E24" s="49">
        <f>SUM(C10*7.5*3)</f>
        <v>13196.25</v>
      </c>
      <c r="F24" s="49">
        <f>SUM(C10*7.5*3)</f>
        <v>13196.25</v>
      </c>
      <c r="G24" s="50">
        <f>SUM(C10*7.5*3)</f>
        <v>13196.25</v>
      </c>
    </row>
    <row r="25" spans="1:7" x14ac:dyDescent="0.25">
      <c r="A25" s="69" t="s">
        <v>79</v>
      </c>
      <c r="B25" s="71" t="s">
        <v>83</v>
      </c>
      <c r="C25" s="59">
        <f>SUM(D25:G26)</f>
        <v>44620.92</v>
      </c>
      <c r="D25" s="59">
        <f>SUM(C10*6.34*3)</f>
        <v>11155.23</v>
      </c>
      <c r="E25" s="59">
        <f>SUM(C10*6.34*3)</f>
        <v>11155.23</v>
      </c>
      <c r="F25" s="59">
        <f>SUM(C10*6.34*3)</f>
        <v>11155.23</v>
      </c>
      <c r="G25" s="61">
        <f>SUM(C10*6.34*3)</f>
        <v>11155.23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10557</v>
      </c>
      <c r="D27" s="61">
        <f>SUM(C10*1.5*3)</f>
        <v>2639.25</v>
      </c>
      <c r="E27" s="61">
        <f>SUM(C10*1.5*3)</f>
        <v>2639.25</v>
      </c>
      <c r="F27" s="61">
        <f>SUM(C10*1.5*3)</f>
        <v>2639.25</v>
      </c>
      <c r="G27" s="61">
        <f>SUM(C10*1.5*3)</f>
        <v>2639.25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7970.5350000000008</v>
      </c>
      <c r="D29" s="51"/>
      <c r="E29" s="51">
        <f>SUM(C10*1.51*3)</f>
        <v>2656.8450000000003</v>
      </c>
      <c r="F29" s="51">
        <f>SUM(C10*1.51*3)</f>
        <v>2656.8450000000003</v>
      </c>
      <c r="G29" s="51">
        <f>SUM(C10*1.51*3)</f>
        <v>2656.8450000000003</v>
      </c>
    </row>
    <row r="30" spans="1:7" ht="38.25" x14ac:dyDescent="0.25">
      <c r="A30" s="41">
        <v>1.5</v>
      </c>
      <c r="B30" s="47" t="s">
        <v>77</v>
      </c>
      <c r="C30" s="51">
        <f>SUM(D30:G30)</f>
        <v>9290.16</v>
      </c>
      <c r="D30" s="51"/>
      <c r="E30" s="51">
        <f>SUM(C10*1.76*3)</f>
        <v>3096.7200000000003</v>
      </c>
      <c r="F30" s="51">
        <f>SUM(C10*1.76*3)</f>
        <v>3096.7200000000003</v>
      </c>
      <c r="G30" s="51">
        <f>SUM(C10*1.76*3)</f>
        <v>3096.7200000000003</v>
      </c>
    </row>
    <row r="31" spans="1:7" ht="60" x14ac:dyDescent="0.25">
      <c r="A31" s="24">
        <v>1.6</v>
      </c>
      <c r="B31" s="25" t="s">
        <v>69</v>
      </c>
      <c r="C31" s="29">
        <f>SUM(D31+E31+F31+G31)</f>
        <v>52644.239999999991</v>
      </c>
      <c r="D31" s="29">
        <f>SUM(D33:D36)</f>
        <v>13161.059999999998</v>
      </c>
      <c r="E31" s="29">
        <f>SUM(E33:E36)</f>
        <v>13161.059999999998</v>
      </c>
      <c r="F31" s="29">
        <f>SUM(F33:F36)</f>
        <v>13161.059999999998</v>
      </c>
      <c r="G31" s="29">
        <f>SUM(G33:G36)</f>
        <v>13161.059999999998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13301.82</v>
      </c>
      <c r="D33" s="54">
        <f>SUM(C10*1.89*3)</f>
        <v>3325.4549999999999</v>
      </c>
      <c r="E33" s="54">
        <f>SUM(C10*1.89*3)</f>
        <v>3325.4549999999999</v>
      </c>
      <c r="F33" s="54">
        <f>SUM(C10*1.89*3)</f>
        <v>3325.4549999999999</v>
      </c>
      <c r="G33" s="54">
        <f>SUM(C10*1.89*3)</f>
        <v>3325.4549999999999</v>
      </c>
    </row>
    <row r="34" spans="1:8" ht="25.5" x14ac:dyDescent="0.25">
      <c r="A34" s="20"/>
      <c r="B34" s="55" t="s">
        <v>74</v>
      </c>
      <c r="C34" s="53">
        <f>SUM(D34+E34+F34+G34)</f>
        <v>19213.739999999998</v>
      </c>
      <c r="D34" s="54">
        <f>SUM(C10*2.73*3)</f>
        <v>4803.4349999999995</v>
      </c>
      <c r="E34" s="54">
        <f>SUM(C10*2.73*3)</f>
        <v>4803.4349999999995</v>
      </c>
      <c r="F34" s="54">
        <f>SUM(C10*2.73*3)</f>
        <v>4803.4349999999995</v>
      </c>
      <c r="G34" s="54">
        <f>SUM(C10*2.73*3)</f>
        <v>4803.4349999999995</v>
      </c>
    </row>
    <row r="35" spans="1:8" x14ac:dyDescent="0.25">
      <c r="A35" s="20"/>
      <c r="B35" s="52" t="s">
        <v>72</v>
      </c>
      <c r="C35" s="53">
        <f>SUM(D35+E35+F35+G35)</f>
        <v>5137.74</v>
      </c>
      <c r="D35" s="54">
        <f>SUM(C10*0.73*3)</f>
        <v>1284.4349999999999</v>
      </c>
      <c r="E35" s="54">
        <f>SUM(C10*0.73*3)</f>
        <v>1284.4349999999999</v>
      </c>
      <c r="F35" s="54">
        <f>SUM(C10*0.73*3)</f>
        <v>1284.4349999999999</v>
      </c>
      <c r="G35" s="54">
        <f>SUM(C10*0.73*3)</f>
        <v>1284.4349999999999</v>
      </c>
    </row>
    <row r="36" spans="1:8" x14ac:dyDescent="0.25">
      <c r="A36" s="20"/>
      <c r="B36" s="44" t="s">
        <v>73</v>
      </c>
      <c r="C36" s="53">
        <f>SUM(D36+E36+F36+G36)</f>
        <v>14990.939999999999</v>
      </c>
      <c r="D36" s="56">
        <f>SUM(C10*2.13*3)</f>
        <v>3747.7349999999997</v>
      </c>
      <c r="E36" s="56">
        <f>SUM(C10*2.13*3)</f>
        <v>3747.7349999999997</v>
      </c>
      <c r="F36" s="56">
        <f>SUM(C10*2.13*3)</f>
        <v>3747.7349999999997</v>
      </c>
      <c r="G36" s="56">
        <f>SUM(C10*2.13*3)</f>
        <v>3747.7349999999997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25:C26"/>
    <mergeCell ref="D25:D26"/>
    <mergeCell ref="E25:E26"/>
    <mergeCell ref="F25:F26"/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50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0"/>
      <c r="D8" s="30"/>
      <c r="E8" s="57"/>
      <c r="F8" s="57"/>
      <c r="G8" s="16"/>
    </row>
    <row r="9" spans="1:7" ht="17.25" x14ac:dyDescent="0.25">
      <c r="C9" s="30" t="s">
        <v>89</v>
      </c>
      <c r="D9" s="30"/>
      <c r="E9" s="57" t="s">
        <v>21</v>
      </c>
      <c r="F9" s="57"/>
      <c r="G9" s="40">
        <v>22.82</v>
      </c>
    </row>
    <row r="10" spans="1:7" ht="17.25" x14ac:dyDescent="0.25">
      <c r="B10" s="16" t="s">
        <v>86</v>
      </c>
      <c r="C10" s="30">
        <v>490.6</v>
      </c>
      <c r="D10" s="30"/>
      <c r="E10" s="57" t="s">
        <v>100</v>
      </c>
      <c r="F10" s="57"/>
      <c r="G10" s="40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148784.26200000002</v>
      </c>
      <c r="D15" s="13">
        <f>SUM(G9*C10*3)</f>
        <v>33586.476000000002</v>
      </c>
      <c r="E15" s="31">
        <f>SUM(G10*C10*3)</f>
        <v>38399.262000000002</v>
      </c>
      <c r="F15" s="31">
        <f>SUM(G10*C10*3)</f>
        <v>38399.262000000002</v>
      </c>
      <c r="G15" s="31">
        <f>SUM(G10*C10*3)</f>
        <v>38399.262000000002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148784.26199999999</v>
      </c>
      <c r="D21" s="31">
        <f>SUM(D24:D31)</f>
        <v>33586.476000000002</v>
      </c>
      <c r="E21" s="31">
        <f t="shared" ref="E21:G21" si="0">SUM(E24:E31)</f>
        <v>38399.262000000002</v>
      </c>
      <c r="F21" s="31">
        <f t="shared" si="0"/>
        <v>38399.262000000002</v>
      </c>
      <c r="G21" s="31">
        <f t="shared" si="0"/>
        <v>38399.262000000002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44154</v>
      </c>
      <c r="D24" s="49">
        <f>SUM(C10*7.5*3)</f>
        <v>11038.5</v>
      </c>
      <c r="E24" s="49">
        <f>SUM(C10*7.5*3)</f>
        <v>11038.5</v>
      </c>
      <c r="F24" s="49">
        <f>SUM(C10*7.5*3)</f>
        <v>11038.5</v>
      </c>
      <c r="G24" s="50">
        <f>SUM(C10*7.5*3)</f>
        <v>11038.5</v>
      </c>
    </row>
    <row r="25" spans="1:7" x14ac:dyDescent="0.25">
      <c r="A25" s="69" t="s">
        <v>79</v>
      </c>
      <c r="B25" s="71" t="s">
        <v>83</v>
      </c>
      <c r="C25" s="59">
        <f>SUM(D25:G26)</f>
        <v>37324.847999999998</v>
      </c>
      <c r="D25" s="59">
        <f>SUM(C10*6.34*3)</f>
        <v>9331.2119999999995</v>
      </c>
      <c r="E25" s="59">
        <f>SUM(C10*6.34*3)</f>
        <v>9331.2119999999995</v>
      </c>
      <c r="F25" s="59">
        <f>SUM(C10*6.34*3)</f>
        <v>9331.2119999999995</v>
      </c>
      <c r="G25" s="61">
        <f>SUM(C10*6.34*3)</f>
        <v>9331.2119999999995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8830.8000000000011</v>
      </c>
      <c r="D27" s="61">
        <f>SUM(C10*1.5*3)</f>
        <v>2207.7000000000003</v>
      </c>
      <c r="E27" s="61">
        <f>SUM(C10*1.5*3)</f>
        <v>2207.7000000000003</v>
      </c>
      <c r="F27" s="61">
        <f>SUM(C10*1.5*3)</f>
        <v>2207.7000000000003</v>
      </c>
      <c r="G27" s="61">
        <f>SUM(C10*1.5*3)</f>
        <v>2207.7000000000003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6667.2540000000008</v>
      </c>
      <c r="D29" s="51"/>
      <c r="E29" s="51">
        <f>SUM(C10*1.51*3)</f>
        <v>2222.4180000000001</v>
      </c>
      <c r="F29" s="51">
        <f>SUM(C10*1.51*3)</f>
        <v>2222.4180000000001</v>
      </c>
      <c r="G29" s="51">
        <f>SUM(C10*1.51*3)</f>
        <v>2222.4180000000001</v>
      </c>
    </row>
    <row r="30" spans="1:7" ht="38.25" x14ac:dyDescent="0.25">
      <c r="A30" s="41">
        <v>1.5</v>
      </c>
      <c r="B30" s="47" t="s">
        <v>77</v>
      </c>
      <c r="C30" s="51">
        <f>SUM(D30:G30)</f>
        <v>7771.1039999999994</v>
      </c>
      <c r="D30" s="51"/>
      <c r="E30" s="51">
        <f>SUM(C10*1.76*3)</f>
        <v>2590.3679999999999</v>
      </c>
      <c r="F30" s="51">
        <f>SUM(C10*1.76*3)</f>
        <v>2590.3679999999999</v>
      </c>
      <c r="G30" s="51">
        <f>SUM(C10*1.76*3)</f>
        <v>2590.3679999999999</v>
      </c>
    </row>
    <row r="31" spans="1:7" ht="60" x14ac:dyDescent="0.25">
      <c r="A31" s="24">
        <v>1.6</v>
      </c>
      <c r="B31" s="25" t="s">
        <v>69</v>
      </c>
      <c r="C31" s="29">
        <f>SUM(D31+E31+F31+G31)</f>
        <v>44036.256000000008</v>
      </c>
      <c r="D31" s="29">
        <f>SUM(D33:D36)</f>
        <v>11009.064000000002</v>
      </c>
      <c r="E31" s="29">
        <f>SUM(E33:E36)</f>
        <v>11009.064000000002</v>
      </c>
      <c r="F31" s="29">
        <f>SUM(F33:F36)</f>
        <v>11009.064000000002</v>
      </c>
      <c r="G31" s="29">
        <f>SUM(G33:G36)</f>
        <v>11009.064000000002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11126.808000000001</v>
      </c>
      <c r="D33" s="54">
        <f>SUM(C10*1.89*3)</f>
        <v>2781.7020000000002</v>
      </c>
      <c r="E33" s="54">
        <f>SUM(C10*1.89*3)</f>
        <v>2781.7020000000002</v>
      </c>
      <c r="F33" s="54">
        <f>SUM(C10*1.89*3)</f>
        <v>2781.7020000000002</v>
      </c>
      <c r="G33" s="54">
        <f>SUM(C10*1.89*3)</f>
        <v>2781.7020000000002</v>
      </c>
    </row>
    <row r="34" spans="1:8" ht="25.5" x14ac:dyDescent="0.25">
      <c r="A34" s="20"/>
      <c r="B34" s="55" t="s">
        <v>74</v>
      </c>
      <c r="C34" s="53">
        <f>SUM(D34+E34+F34+G34)</f>
        <v>16072.056</v>
      </c>
      <c r="D34" s="54">
        <f>SUM(C10*2.73*3)</f>
        <v>4018.0140000000001</v>
      </c>
      <c r="E34" s="54">
        <f>SUM(C10*2.73*3)</f>
        <v>4018.0140000000001</v>
      </c>
      <c r="F34" s="54">
        <f>SUM(C10*2.73*3)</f>
        <v>4018.0140000000001</v>
      </c>
      <c r="G34" s="54">
        <f>SUM(C10*2.73*3)</f>
        <v>4018.0140000000001</v>
      </c>
    </row>
    <row r="35" spans="1:8" x14ac:dyDescent="0.25">
      <c r="A35" s="20"/>
      <c r="B35" s="52" t="s">
        <v>72</v>
      </c>
      <c r="C35" s="53">
        <f>SUM(D35+E35+F35+G35)</f>
        <v>4297.6560000000009</v>
      </c>
      <c r="D35" s="54">
        <f>SUM(C10*0.73*3)</f>
        <v>1074.4140000000002</v>
      </c>
      <c r="E35" s="54">
        <f>SUM(C10*0.73*3)</f>
        <v>1074.4140000000002</v>
      </c>
      <c r="F35" s="54">
        <f>SUM(C10*0.73*3)</f>
        <v>1074.4140000000002</v>
      </c>
      <c r="G35" s="54">
        <f>SUM(C10*0.73*3)</f>
        <v>1074.4140000000002</v>
      </c>
    </row>
    <row r="36" spans="1:8" x14ac:dyDescent="0.25">
      <c r="A36" s="20"/>
      <c r="B36" s="44" t="s">
        <v>73</v>
      </c>
      <c r="C36" s="53">
        <f>SUM(D36+E36+F36+G36)</f>
        <v>12539.736000000001</v>
      </c>
      <c r="D36" s="56">
        <f>SUM(C10*2.13*3)</f>
        <v>3134.9340000000002</v>
      </c>
      <c r="E36" s="56">
        <f>SUM(C10*2.13*3)</f>
        <v>3134.9340000000002</v>
      </c>
      <c r="F36" s="56">
        <f>SUM(C10*2.13*3)</f>
        <v>3134.9340000000002</v>
      </c>
      <c r="G36" s="56">
        <f>SUM(C10*2.13*3)</f>
        <v>3134.9340000000002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25:C26"/>
    <mergeCell ref="D25:D26"/>
    <mergeCell ref="E25:E26"/>
    <mergeCell ref="F25:F26"/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49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0"/>
      <c r="D8" s="30"/>
      <c r="E8" s="57"/>
      <c r="F8" s="57"/>
      <c r="G8" s="16"/>
    </row>
    <row r="9" spans="1:7" ht="17.25" x14ac:dyDescent="0.25">
      <c r="C9" s="30" t="s">
        <v>89</v>
      </c>
      <c r="D9" s="30"/>
      <c r="E9" s="57" t="s">
        <v>21</v>
      </c>
      <c r="F9" s="57"/>
      <c r="G9" s="40">
        <v>22.82</v>
      </c>
    </row>
    <row r="10" spans="1:7" ht="17.25" x14ac:dyDescent="0.25">
      <c r="B10" s="16" t="s">
        <v>86</v>
      </c>
      <c r="C10" s="30">
        <v>361.1</v>
      </c>
      <c r="D10" s="30"/>
      <c r="E10" s="57" t="s">
        <v>100</v>
      </c>
      <c r="F10" s="57"/>
      <c r="G10" s="40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109510.79699999999</v>
      </c>
      <c r="D15" s="13">
        <f>SUM(G9*C10*3)</f>
        <v>24720.906000000003</v>
      </c>
      <c r="E15" s="31">
        <f>SUM(G10*C10*3)</f>
        <v>28263.296999999999</v>
      </c>
      <c r="F15" s="31">
        <f>SUM(G10*C10*3)</f>
        <v>28263.296999999999</v>
      </c>
      <c r="G15" s="31">
        <f>SUM(G10*C10*3)</f>
        <v>28263.296999999999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109510.79700000002</v>
      </c>
      <c r="D21" s="31">
        <f>SUM(D24:D31)</f>
        <v>24720.906000000003</v>
      </c>
      <c r="E21" s="31">
        <f t="shared" ref="E21:G21" si="0">SUM(E24:E31)</f>
        <v>28263.296999999999</v>
      </c>
      <c r="F21" s="31">
        <f t="shared" si="0"/>
        <v>28263.296999999999</v>
      </c>
      <c r="G21" s="31">
        <f t="shared" si="0"/>
        <v>28263.296999999999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32499</v>
      </c>
      <c r="D24" s="49">
        <f>SUM(C10*7.5*3)</f>
        <v>8124.75</v>
      </c>
      <c r="E24" s="49">
        <f>SUM(C10*7.5*3)</f>
        <v>8124.75</v>
      </c>
      <c r="F24" s="49">
        <f>SUM(C10*7.5*3)</f>
        <v>8124.75</v>
      </c>
      <c r="G24" s="50">
        <f>SUM(C10*7.5*3)</f>
        <v>8124.75</v>
      </c>
    </row>
    <row r="25" spans="1:7" x14ac:dyDescent="0.25">
      <c r="A25" s="69" t="s">
        <v>79</v>
      </c>
      <c r="B25" s="71" t="s">
        <v>83</v>
      </c>
      <c r="C25" s="59">
        <f>SUM(D25:G26)</f>
        <v>27472.488000000005</v>
      </c>
      <c r="D25" s="59">
        <f>SUM(C10*6.34*3)</f>
        <v>6868.1220000000012</v>
      </c>
      <c r="E25" s="59">
        <f>SUM(C10*6.34*3)</f>
        <v>6868.1220000000012</v>
      </c>
      <c r="F25" s="59">
        <f>SUM(C10*6.34*3)</f>
        <v>6868.1220000000012</v>
      </c>
      <c r="G25" s="61">
        <f>SUM(C10*6.34*3)</f>
        <v>6868.1220000000012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6499.8000000000011</v>
      </c>
      <c r="D27" s="61">
        <f>SUM(C10*1.5*3)</f>
        <v>1624.9500000000003</v>
      </c>
      <c r="E27" s="61">
        <f>SUM(C10*1.5*3)</f>
        <v>1624.9500000000003</v>
      </c>
      <c r="F27" s="61">
        <f>SUM(C10*1.5*3)</f>
        <v>1624.9500000000003</v>
      </c>
      <c r="G27" s="61">
        <f>SUM(C10*1.5*3)</f>
        <v>1624.9500000000003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4907.3490000000011</v>
      </c>
      <c r="D29" s="51"/>
      <c r="E29" s="51">
        <f>SUM(C10*1.51*3)</f>
        <v>1635.7830000000004</v>
      </c>
      <c r="F29" s="51">
        <f>SUM(C10*1.51*3)</f>
        <v>1635.7830000000004</v>
      </c>
      <c r="G29" s="51">
        <f>SUM(C10*1.51*3)</f>
        <v>1635.7830000000004</v>
      </c>
    </row>
    <row r="30" spans="1:7" ht="38.25" x14ac:dyDescent="0.25">
      <c r="A30" s="41">
        <v>1.5</v>
      </c>
      <c r="B30" s="47" t="s">
        <v>77</v>
      </c>
      <c r="C30" s="51">
        <f>SUM(D30:G30)</f>
        <v>5719.8240000000005</v>
      </c>
      <c r="D30" s="51"/>
      <c r="E30" s="51">
        <f>SUM(C10*1.76*3)</f>
        <v>1906.6080000000002</v>
      </c>
      <c r="F30" s="51">
        <f>SUM(C10*1.76*3)</f>
        <v>1906.6080000000002</v>
      </c>
      <c r="G30" s="51">
        <f>SUM(C10*1.76*3)</f>
        <v>1906.6080000000002</v>
      </c>
    </row>
    <row r="31" spans="1:7" ht="60" x14ac:dyDescent="0.25">
      <c r="A31" s="24">
        <v>1.6</v>
      </c>
      <c r="B31" s="25" t="s">
        <v>69</v>
      </c>
      <c r="C31" s="29">
        <f>SUM(D31+E31+F31+G31)</f>
        <v>32412.336000000003</v>
      </c>
      <c r="D31" s="29">
        <f>SUM(D33:D36)</f>
        <v>8103.0840000000007</v>
      </c>
      <c r="E31" s="29">
        <f>SUM(E33:E36)</f>
        <v>8103.0840000000007</v>
      </c>
      <c r="F31" s="29">
        <f>SUM(F33:F36)</f>
        <v>8103.0840000000007</v>
      </c>
      <c r="G31" s="29">
        <f>SUM(G33:G36)</f>
        <v>8103.0840000000007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8189.7480000000005</v>
      </c>
      <c r="D33" s="54">
        <f>SUM(C10*1.89*3)</f>
        <v>2047.4370000000001</v>
      </c>
      <c r="E33" s="54">
        <f>SUM(C10*1.89*3)</f>
        <v>2047.4370000000001</v>
      </c>
      <c r="F33" s="54">
        <f>SUM(C10*1.89*3)</f>
        <v>2047.4370000000001</v>
      </c>
      <c r="G33" s="54">
        <f>SUM(C10*1.89*3)</f>
        <v>2047.4370000000001</v>
      </c>
    </row>
    <row r="34" spans="1:8" ht="25.5" x14ac:dyDescent="0.25">
      <c r="A34" s="20"/>
      <c r="B34" s="55" t="s">
        <v>74</v>
      </c>
      <c r="C34" s="53">
        <f>SUM(D34+E34+F34+G34)</f>
        <v>11829.636000000002</v>
      </c>
      <c r="D34" s="54">
        <f>SUM(C10*2.73*3)</f>
        <v>2957.4090000000006</v>
      </c>
      <c r="E34" s="54">
        <f>SUM(C10*2.73*3)</f>
        <v>2957.4090000000006</v>
      </c>
      <c r="F34" s="54">
        <f>SUM(C10*2.73*3)</f>
        <v>2957.4090000000006</v>
      </c>
      <c r="G34" s="54">
        <f>SUM(C10*2.73*3)</f>
        <v>2957.4090000000006</v>
      </c>
    </row>
    <row r="35" spans="1:8" x14ac:dyDescent="0.25">
      <c r="A35" s="20"/>
      <c r="B35" s="52" t="s">
        <v>72</v>
      </c>
      <c r="C35" s="53">
        <f>SUM(D35+E35+F35+G35)</f>
        <v>3163.2359999999999</v>
      </c>
      <c r="D35" s="54">
        <f>SUM(C10*0.73*3)</f>
        <v>790.80899999999997</v>
      </c>
      <c r="E35" s="54">
        <f>SUM(C10*0.73*3)</f>
        <v>790.80899999999997</v>
      </c>
      <c r="F35" s="54">
        <f>SUM(C10*0.73*3)</f>
        <v>790.80899999999997</v>
      </c>
      <c r="G35" s="54">
        <f>SUM(C10*0.73*3)</f>
        <v>790.80899999999997</v>
      </c>
    </row>
    <row r="36" spans="1:8" x14ac:dyDescent="0.25">
      <c r="A36" s="20"/>
      <c r="B36" s="44" t="s">
        <v>73</v>
      </c>
      <c r="C36" s="53">
        <f>SUM(D36+E36+F36+G36)</f>
        <v>9229.7160000000003</v>
      </c>
      <c r="D36" s="56">
        <f>SUM(C10*2.13*3)</f>
        <v>2307.4290000000001</v>
      </c>
      <c r="E36" s="56">
        <f>SUM(C10*2.13*3)</f>
        <v>2307.4290000000001</v>
      </c>
      <c r="F36" s="56">
        <f>SUM(C10*2.13*3)</f>
        <v>2307.4290000000001</v>
      </c>
      <c r="G36" s="56">
        <f>SUM(C10*2.13*3)</f>
        <v>2307.4290000000001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25:C26"/>
    <mergeCell ref="D25:D26"/>
    <mergeCell ref="E25:E26"/>
    <mergeCell ref="F25:F26"/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3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48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0"/>
      <c r="D8" s="30"/>
      <c r="E8" s="57"/>
      <c r="F8" s="57"/>
      <c r="G8" s="16"/>
    </row>
    <row r="9" spans="1:7" ht="17.25" x14ac:dyDescent="0.25">
      <c r="C9" s="30" t="s">
        <v>89</v>
      </c>
      <c r="D9" s="30"/>
      <c r="E9" s="57" t="s">
        <v>21</v>
      </c>
      <c r="F9" s="57"/>
      <c r="G9" s="40">
        <v>22.82</v>
      </c>
    </row>
    <row r="10" spans="1:7" ht="17.25" x14ac:dyDescent="0.25">
      <c r="B10" s="16" t="s">
        <v>86</v>
      </c>
      <c r="C10" s="30">
        <v>359.6</v>
      </c>
      <c r="D10" s="30"/>
      <c r="E10" s="57" t="s">
        <v>100</v>
      </c>
      <c r="F10" s="57"/>
      <c r="G10" s="40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109055.89199999999</v>
      </c>
      <c r="D15" s="13">
        <f>SUM(G9*C10*3)</f>
        <v>24618.216</v>
      </c>
      <c r="E15" s="31">
        <f>SUM(G10*C10*3)</f>
        <v>28145.892</v>
      </c>
      <c r="F15" s="31">
        <f>SUM(G10*C10*3)</f>
        <v>28145.892</v>
      </c>
      <c r="G15" s="31">
        <f>SUM(G10*C10*3)</f>
        <v>28145.892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109055.89200000002</v>
      </c>
      <c r="D21" s="31">
        <f>SUM(D24:D31)</f>
        <v>24618.216</v>
      </c>
      <c r="E21" s="31">
        <f t="shared" ref="E21:G21" si="0">SUM(E24:E31)</f>
        <v>28145.892</v>
      </c>
      <c r="F21" s="31">
        <f t="shared" si="0"/>
        <v>28145.892</v>
      </c>
      <c r="G21" s="31">
        <f t="shared" si="0"/>
        <v>28145.892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32364</v>
      </c>
      <c r="D24" s="49">
        <f>SUM(C10*7.5*3)</f>
        <v>8091</v>
      </c>
      <c r="E24" s="49">
        <f>SUM(C10*7.5*3)</f>
        <v>8091</v>
      </c>
      <c r="F24" s="49">
        <f>SUM(C10*7.5*3)</f>
        <v>8091</v>
      </c>
      <c r="G24" s="50">
        <f>SUM(C10*7.5*3)</f>
        <v>8091</v>
      </c>
    </row>
    <row r="25" spans="1:7" x14ac:dyDescent="0.25">
      <c r="A25" s="69" t="s">
        <v>79</v>
      </c>
      <c r="B25" s="71" t="s">
        <v>83</v>
      </c>
      <c r="C25" s="59">
        <f>SUM(D25:G26)</f>
        <v>27358.368000000002</v>
      </c>
      <c r="D25" s="59">
        <f>SUM(C10*6.34*3)</f>
        <v>6839.5920000000006</v>
      </c>
      <c r="E25" s="59">
        <f>SUM(C10*6.34*3)</f>
        <v>6839.5920000000006</v>
      </c>
      <c r="F25" s="59">
        <f>SUM(C10*6.34*3)</f>
        <v>6839.5920000000006</v>
      </c>
      <c r="G25" s="61">
        <f>SUM(C10*6.34*3)</f>
        <v>6839.5920000000006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6472.8000000000011</v>
      </c>
      <c r="D27" s="61">
        <f>SUM(C10*1.5*3)</f>
        <v>1618.2000000000003</v>
      </c>
      <c r="E27" s="61">
        <f>SUM(C10*1.5*3)</f>
        <v>1618.2000000000003</v>
      </c>
      <c r="F27" s="61">
        <f>SUM(C10*1.5*3)</f>
        <v>1618.2000000000003</v>
      </c>
      <c r="G27" s="61">
        <f>SUM(C10*1.5*3)</f>
        <v>1618.2000000000003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4886.9639999999999</v>
      </c>
      <c r="D29" s="51"/>
      <c r="E29" s="51">
        <f>SUM(C10*1.51*3)</f>
        <v>1628.9879999999998</v>
      </c>
      <c r="F29" s="51">
        <f>SUM(C10*1.51*3)</f>
        <v>1628.9879999999998</v>
      </c>
      <c r="G29" s="51">
        <f>SUM(C10*1.51*3)</f>
        <v>1628.9879999999998</v>
      </c>
    </row>
    <row r="30" spans="1:7" ht="38.25" x14ac:dyDescent="0.25">
      <c r="A30" s="41">
        <v>1.5</v>
      </c>
      <c r="B30" s="47" t="s">
        <v>77</v>
      </c>
      <c r="C30" s="51">
        <f>SUM(D30:G30)</f>
        <v>5696.0640000000003</v>
      </c>
      <c r="D30" s="51"/>
      <c r="E30" s="51">
        <f>SUM(C10*1.76*3)</f>
        <v>1898.6880000000001</v>
      </c>
      <c r="F30" s="51">
        <f>SUM(C10*1.76*3)</f>
        <v>1898.6880000000001</v>
      </c>
      <c r="G30" s="51">
        <f>SUM(C10*1.76*3)</f>
        <v>1898.6880000000001</v>
      </c>
    </row>
    <row r="31" spans="1:7" ht="60" x14ac:dyDescent="0.25">
      <c r="A31" s="24">
        <v>1.6</v>
      </c>
      <c r="B31" s="25" t="s">
        <v>69</v>
      </c>
      <c r="C31" s="29">
        <f>SUM(D31+E31+F31+G31)</f>
        <v>32277.696000000004</v>
      </c>
      <c r="D31" s="29">
        <f>SUM(D33:D36)</f>
        <v>8069.4240000000009</v>
      </c>
      <c r="E31" s="29">
        <f>SUM(E33:E36)</f>
        <v>8069.4240000000009</v>
      </c>
      <c r="F31" s="29">
        <f>SUM(F33:F36)</f>
        <v>8069.4240000000009</v>
      </c>
      <c r="G31" s="29">
        <f>SUM(G33:G36)</f>
        <v>8069.4240000000009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8155.7280000000001</v>
      </c>
      <c r="D33" s="54">
        <f>SUM(C10*1.89*3)</f>
        <v>2038.932</v>
      </c>
      <c r="E33" s="54">
        <f>SUM(C10*1.89*3)</f>
        <v>2038.932</v>
      </c>
      <c r="F33" s="54">
        <f>SUM(C10*1.89*3)</f>
        <v>2038.932</v>
      </c>
      <c r="G33" s="54">
        <f>SUM(C10*1.89*3)</f>
        <v>2038.932</v>
      </c>
    </row>
    <row r="34" spans="1:8" ht="25.5" x14ac:dyDescent="0.25">
      <c r="A34" s="20"/>
      <c r="B34" s="55" t="s">
        <v>74</v>
      </c>
      <c r="C34" s="53">
        <f>SUM(D34+E34+F34+G34)</f>
        <v>11780.496000000001</v>
      </c>
      <c r="D34" s="54">
        <f>SUM(C10*2.73*3)</f>
        <v>2945.1240000000003</v>
      </c>
      <c r="E34" s="54">
        <f>SUM(C10*2.73*3)</f>
        <v>2945.1240000000003</v>
      </c>
      <c r="F34" s="54">
        <f>SUM(C10*2.73*3)</f>
        <v>2945.1240000000003</v>
      </c>
      <c r="G34" s="54">
        <f>SUM(C10*2.73*3)</f>
        <v>2945.1240000000003</v>
      </c>
    </row>
    <row r="35" spans="1:8" x14ac:dyDescent="0.25">
      <c r="A35" s="20"/>
      <c r="B35" s="52" t="s">
        <v>72</v>
      </c>
      <c r="C35" s="53">
        <f>SUM(D35+E35+F35+G35)</f>
        <v>3150.0960000000005</v>
      </c>
      <c r="D35" s="54">
        <f>SUM(C10*0.73*3)</f>
        <v>787.52400000000011</v>
      </c>
      <c r="E35" s="54">
        <f>SUM(C10*0.73*3)</f>
        <v>787.52400000000011</v>
      </c>
      <c r="F35" s="54">
        <f>SUM(C10*0.73*3)</f>
        <v>787.52400000000011</v>
      </c>
      <c r="G35" s="54">
        <f>SUM(C10*0.73*3)</f>
        <v>787.52400000000011</v>
      </c>
    </row>
    <row r="36" spans="1:8" x14ac:dyDescent="0.25">
      <c r="A36" s="20"/>
      <c r="B36" s="44" t="s">
        <v>73</v>
      </c>
      <c r="C36" s="53">
        <f>SUM(D36+E36+F36+G36)</f>
        <v>9191.3760000000002</v>
      </c>
      <c r="D36" s="56">
        <f>SUM(C10*2.13*3)</f>
        <v>2297.8440000000001</v>
      </c>
      <c r="E36" s="56">
        <f>SUM(C10*2.13*3)</f>
        <v>2297.8440000000001</v>
      </c>
      <c r="F36" s="56">
        <f>SUM(C10*2.13*3)</f>
        <v>2297.8440000000001</v>
      </c>
      <c r="G36" s="56">
        <f>SUM(C10*2.13*3)</f>
        <v>2297.8440000000001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25:C26"/>
    <mergeCell ref="D25:D26"/>
    <mergeCell ref="E25:E26"/>
    <mergeCell ref="F25:F26"/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3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47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0"/>
      <c r="D8" s="30"/>
      <c r="E8" s="57"/>
      <c r="F8" s="57"/>
      <c r="G8" s="16"/>
    </row>
    <row r="9" spans="1:7" ht="17.25" x14ac:dyDescent="0.25">
      <c r="C9" s="30" t="s">
        <v>89</v>
      </c>
      <c r="D9" s="30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30">
        <v>563.4</v>
      </c>
      <c r="D10" s="30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170862.318</v>
      </c>
      <c r="D15" s="13">
        <f>SUM(G9*C10*3)</f>
        <v>38570.364000000001</v>
      </c>
      <c r="E15" s="31">
        <f>SUM(G10*C10*3)</f>
        <v>44097.317999999999</v>
      </c>
      <c r="F15" s="31">
        <f>SUM(G10*C10*3)</f>
        <v>44097.317999999999</v>
      </c>
      <c r="G15" s="31">
        <f>SUM(G10*C10*3)</f>
        <v>44097.317999999999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170862.31799999997</v>
      </c>
      <c r="D21" s="31">
        <f>SUM(D24:D31)</f>
        <v>38570.363999999994</v>
      </c>
      <c r="E21" s="31">
        <f t="shared" ref="E21:G21" si="0">SUM(E24:E31)</f>
        <v>44097.317999999999</v>
      </c>
      <c r="F21" s="31">
        <f t="shared" si="0"/>
        <v>44097.317999999999</v>
      </c>
      <c r="G21" s="31">
        <f t="shared" si="0"/>
        <v>44097.317999999999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50706</v>
      </c>
      <c r="D24" s="49">
        <f>SUM(C10*7.5*3)</f>
        <v>12676.5</v>
      </c>
      <c r="E24" s="49">
        <f>SUM(C10*7.5*3)</f>
        <v>12676.5</v>
      </c>
      <c r="F24" s="49">
        <f>SUM(C10*7.5*3)</f>
        <v>12676.5</v>
      </c>
      <c r="G24" s="50">
        <f>SUM(C10*7.5*3)</f>
        <v>12676.5</v>
      </c>
    </row>
    <row r="25" spans="1:7" x14ac:dyDescent="0.25">
      <c r="A25" s="69" t="s">
        <v>79</v>
      </c>
      <c r="B25" s="71" t="s">
        <v>83</v>
      </c>
      <c r="C25" s="59">
        <f>SUM(D25:G26)</f>
        <v>42863.471999999994</v>
      </c>
      <c r="D25" s="59">
        <f>SUM(C10*6.34*3)</f>
        <v>10715.867999999999</v>
      </c>
      <c r="E25" s="59">
        <f>SUM(C10*6.34*3)</f>
        <v>10715.867999999999</v>
      </c>
      <c r="F25" s="59">
        <f>SUM(C10*6.34*3)</f>
        <v>10715.867999999999</v>
      </c>
      <c r="G25" s="61">
        <f>SUM(C10*6.34*3)</f>
        <v>10715.867999999999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10141.199999999999</v>
      </c>
      <c r="D27" s="61">
        <f>SUM(C10*1.5*3)</f>
        <v>2535.2999999999997</v>
      </c>
      <c r="E27" s="61">
        <f>SUM(C10*1.5*3)</f>
        <v>2535.2999999999997</v>
      </c>
      <c r="F27" s="61">
        <f>SUM(C10*1.5*3)</f>
        <v>2535.2999999999997</v>
      </c>
      <c r="G27" s="61">
        <f>SUM(C10*1.5*3)</f>
        <v>2535.2999999999997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7656.6059999999998</v>
      </c>
      <c r="D29" s="51"/>
      <c r="E29" s="51">
        <f>SUM(C10*1.51*3)</f>
        <v>2552.2019999999998</v>
      </c>
      <c r="F29" s="51">
        <f>SUM(C10*1.51*3)</f>
        <v>2552.2019999999998</v>
      </c>
      <c r="G29" s="51">
        <f>SUM(C10*1.51*3)</f>
        <v>2552.2019999999998</v>
      </c>
    </row>
    <row r="30" spans="1:7" ht="38.25" x14ac:dyDescent="0.25">
      <c r="A30" s="38">
        <v>1.5</v>
      </c>
      <c r="B30" s="47" t="s">
        <v>77</v>
      </c>
      <c r="C30" s="51">
        <f>SUM(D30:G30)</f>
        <v>8924.2559999999994</v>
      </c>
      <c r="D30" s="51"/>
      <c r="E30" s="51">
        <f>SUM(C10*1.76*3)</f>
        <v>2974.752</v>
      </c>
      <c r="F30" s="51">
        <f>SUM(C10*1.76*3)</f>
        <v>2974.752</v>
      </c>
      <c r="G30" s="51">
        <f>SUM(C10*1.76*3)</f>
        <v>2974.752</v>
      </c>
    </row>
    <row r="31" spans="1:7" ht="60" x14ac:dyDescent="0.25">
      <c r="A31" s="24">
        <v>1.6</v>
      </c>
      <c r="B31" s="25" t="s">
        <v>69</v>
      </c>
      <c r="C31" s="29">
        <f>SUM(D31+E31+F31+G31)</f>
        <v>50570.783999999992</v>
      </c>
      <c r="D31" s="29">
        <f>SUM(D33:D36)</f>
        <v>12642.695999999998</v>
      </c>
      <c r="E31" s="29">
        <f>SUM(E33:E36)</f>
        <v>12642.695999999998</v>
      </c>
      <c r="F31" s="29">
        <f>SUM(F33:F36)</f>
        <v>12642.695999999998</v>
      </c>
      <c r="G31" s="29">
        <f>SUM(G33:G36)</f>
        <v>12642.695999999998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12777.911999999997</v>
      </c>
      <c r="D33" s="54">
        <f>SUM(C10*1.89*3)</f>
        <v>3194.4779999999992</v>
      </c>
      <c r="E33" s="54">
        <f>SUM(C10*1.89*3)</f>
        <v>3194.4779999999992</v>
      </c>
      <c r="F33" s="54">
        <f>SUM(C10*1.89*3)</f>
        <v>3194.4779999999992</v>
      </c>
      <c r="G33" s="54">
        <f>SUM(C10*1.89*3)</f>
        <v>3194.4779999999992</v>
      </c>
    </row>
    <row r="34" spans="1:8" ht="25.5" x14ac:dyDescent="0.25">
      <c r="A34" s="20"/>
      <c r="B34" s="55" t="s">
        <v>74</v>
      </c>
      <c r="C34" s="53">
        <f>SUM(D34+E34+F34+G34)</f>
        <v>18456.983999999997</v>
      </c>
      <c r="D34" s="54">
        <f>SUM(C10*2.73*3)</f>
        <v>4614.2459999999992</v>
      </c>
      <c r="E34" s="54">
        <f>SUM(C10*2.73*3)</f>
        <v>4614.2459999999992</v>
      </c>
      <c r="F34" s="54">
        <f>SUM(C10*2.73*3)</f>
        <v>4614.2459999999992</v>
      </c>
      <c r="G34" s="54">
        <f>SUM(C10*2.73*3)</f>
        <v>4614.2459999999992</v>
      </c>
    </row>
    <row r="35" spans="1:8" x14ac:dyDescent="0.25">
      <c r="A35" s="20"/>
      <c r="B35" s="52" t="s">
        <v>72</v>
      </c>
      <c r="C35" s="53">
        <f>SUM(D35+E35+F35+G35)</f>
        <v>4935.384</v>
      </c>
      <c r="D35" s="54">
        <f>SUM(C10*0.73*3)</f>
        <v>1233.846</v>
      </c>
      <c r="E35" s="54">
        <f>SUM(C10*0.73*3)</f>
        <v>1233.846</v>
      </c>
      <c r="F35" s="54">
        <f>SUM(C10*0.73*3)</f>
        <v>1233.846</v>
      </c>
      <c r="G35" s="54">
        <f>SUM(C10*0.73*3)</f>
        <v>1233.846</v>
      </c>
    </row>
    <row r="36" spans="1:8" x14ac:dyDescent="0.25">
      <c r="A36" s="20"/>
      <c r="B36" s="44" t="s">
        <v>73</v>
      </c>
      <c r="C36" s="53">
        <f>SUM(D36+E36+F36+G36)</f>
        <v>14400.503999999999</v>
      </c>
      <c r="D36" s="56">
        <f>SUM(C10*2.13*3)</f>
        <v>3600.1259999999997</v>
      </c>
      <c r="E36" s="56">
        <f>SUM(C10*2.13*3)</f>
        <v>3600.1259999999997</v>
      </c>
      <c r="F36" s="56">
        <f>SUM(C10*2.13*3)</f>
        <v>3600.1259999999997</v>
      </c>
      <c r="G36" s="56">
        <f>SUM(C10*2.13*3)</f>
        <v>3600.1259999999997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3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46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0"/>
      <c r="D8" s="30"/>
      <c r="E8" s="57"/>
      <c r="F8" s="57"/>
      <c r="G8" s="16"/>
    </row>
    <row r="9" spans="1:7" ht="17.25" x14ac:dyDescent="0.25">
      <c r="C9" s="30" t="s">
        <v>89</v>
      </c>
      <c r="D9" s="30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30">
        <v>3880</v>
      </c>
      <c r="D10" s="30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1176687.6000000001</v>
      </c>
      <c r="D15" s="13">
        <f>SUM(G9*C10*3)</f>
        <v>265624.80000000005</v>
      </c>
      <c r="E15" s="31">
        <f>SUM(G10*C10*3)</f>
        <v>303687.59999999998</v>
      </c>
      <c r="F15" s="31">
        <f>SUM(G10*C10*3)</f>
        <v>303687.59999999998</v>
      </c>
      <c r="G15" s="31">
        <f>SUM(G10*C10*3)</f>
        <v>303687.59999999998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1176687.5999999999</v>
      </c>
      <c r="D21" s="31">
        <f>SUM(D24:D31)</f>
        <v>265624.8</v>
      </c>
      <c r="E21" s="31">
        <f t="shared" ref="E21:G21" si="0">SUM(E24:E31)</f>
        <v>303687.59999999998</v>
      </c>
      <c r="F21" s="31">
        <f t="shared" si="0"/>
        <v>303687.59999999998</v>
      </c>
      <c r="G21" s="31">
        <f t="shared" si="0"/>
        <v>303687.59999999998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349200</v>
      </c>
      <c r="D24" s="49">
        <f>SUM(C10*7.5*3)</f>
        <v>87300</v>
      </c>
      <c r="E24" s="49">
        <f>SUM(C10*7.5*3)</f>
        <v>87300</v>
      </c>
      <c r="F24" s="49">
        <f>SUM(C10*7.5*3)</f>
        <v>87300</v>
      </c>
      <c r="G24" s="50">
        <f>SUM(C10*7.5*3)</f>
        <v>87300</v>
      </c>
    </row>
    <row r="25" spans="1:7" x14ac:dyDescent="0.25">
      <c r="A25" s="69" t="s">
        <v>79</v>
      </c>
      <c r="B25" s="71" t="s">
        <v>83</v>
      </c>
      <c r="C25" s="59">
        <f>SUM(D25:G26)</f>
        <v>295190.40000000002</v>
      </c>
      <c r="D25" s="59">
        <f>SUM(C10*6.34*3)</f>
        <v>73797.600000000006</v>
      </c>
      <c r="E25" s="59">
        <f>SUM(C10*6.34*3)</f>
        <v>73797.600000000006</v>
      </c>
      <c r="F25" s="59">
        <f>SUM(C10*6.34*3)</f>
        <v>73797.600000000006</v>
      </c>
      <c r="G25" s="61">
        <f>SUM(C10*6.34*3)</f>
        <v>73797.600000000006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69840</v>
      </c>
      <c r="D27" s="61">
        <f>SUM(C10*1.5*3)</f>
        <v>17460</v>
      </c>
      <c r="E27" s="61">
        <f>SUM(C10*1.5*3)</f>
        <v>17460</v>
      </c>
      <c r="F27" s="61">
        <f>SUM(C10*1.5*3)</f>
        <v>17460</v>
      </c>
      <c r="G27" s="61">
        <f>SUM(C10*1.5*3)</f>
        <v>17460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52729.200000000004</v>
      </c>
      <c r="D29" s="51"/>
      <c r="E29" s="51">
        <f>SUM(C10*1.51*3)</f>
        <v>17576.400000000001</v>
      </c>
      <c r="F29" s="51">
        <f>SUM(C10*1.51*3)</f>
        <v>17576.400000000001</v>
      </c>
      <c r="G29" s="51">
        <f>SUM(C10*1.51*3)</f>
        <v>17576.400000000001</v>
      </c>
    </row>
    <row r="30" spans="1:7" ht="38.25" x14ac:dyDescent="0.25">
      <c r="A30" s="38">
        <v>1.5</v>
      </c>
      <c r="B30" s="47" t="s">
        <v>77</v>
      </c>
      <c r="C30" s="51">
        <f>SUM(D30:G30)</f>
        <v>61459.200000000004</v>
      </c>
      <c r="D30" s="51"/>
      <c r="E30" s="51">
        <f>SUM(C10*1.76*3)</f>
        <v>20486.400000000001</v>
      </c>
      <c r="F30" s="51">
        <f>SUM(C10*1.76*3)</f>
        <v>20486.400000000001</v>
      </c>
      <c r="G30" s="51">
        <f>SUM(C10*1.76*3)</f>
        <v>20486.400000000001</v>
      </c>
    </row>
    <row r="31" spans="1:7" ht="60" x14ac:dyDescent="0.25">
      <c r="A31" s="24">
        <v>1.6</v>
      </c>
      <c r="B31" s="25" t="s">
        <v>69</v>
      </c>
      <c r="C31" s="29">
        <f>SUM(D31+E31+F31+G31)</f>
        <v>348268.79999999999</v>
      </c>
      <c r="D31" s="29">
        <f>SUM(D33:D36)</f>
        <v>87067.199999999997</v>
      </c>
      <c r="E31" s="29">
        <f>SUM(E33:E36)</f>
        <v>87067.199999999997</v>
      </c>
      <c r="F31" s="29">
        <f>SUM(F33:F36)</f>
        <v>87067.199999999997</v>
      </c>
      <c r="G31" s="29">
        <f>SUM(G33:G36)</f>
        <v>87067.199999999997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87998.399999999994</v>
      </c>
      <c r="D33" s="54">
        <f>SUM(C10*1.89*3)</f>
        <v>21999.599999999999</v>
      </c>
      <c r="E33" s="54">
        <f>SUM(C10*1.89*3)</f>
        <v>21999.599999999999</v>
      </c>
      <c r="F33" s="54">
        <f>SUM(C10*1.89*3)</f>
        <v>21999.599999999999</v>
      </c>
      <c r="G33" s="54">
        <f>SUM(C10*1.89*3)</f>
        <v>21999.599999999999</v>
      </c>
    </row>
    <row r="34" spans="1:8" ht="25.5" x14ac:dyDescent="0.25">
      <c r="A34" s="20"/>
      <c r="B34" s="55" t="s">
        <v>74</v>
      </c>
      <c r="C34" s="53">
        <f>SUM(D34+E34+F34+G34)</f>
        <v>127108.79999999999</v>
      </c>
      <c r="D34" s="54">
        <f>SUM(C10*2.73*3)</f>
        <v>31777.199999999997</v>
      </c>
      <c r="E34" s="54">
        <f>SUM(C10*2.73*3)</f>
        <v>31777.199999999997</v>
      </c>
      <c r="F34" s="54">
        <f>SUM(C10*2.73*3)</f>
        <v>31777.199999999997</v>
      </c>
      <c r="G34" s="54">
        <f>SUM(C10*2.73*3)</f>
        <v>31777.199999999997</v>
      </c>
    </row>
    <row r="35" spans="1:8" x14ac:dyDescent="0.25">
      <c r="A35" s="20"/>
      <c r="B35" s="52" t="s">
        <v>72</v>
      </c>
      <c r="C35" s="53">
        <f>SUM(D35+E35+F35+G35)</f>
        <v>33988.800000000003</v>
      </c>
      <c r="D35" s="54">
        <f>SUM(C10*0.73*3)</f>
        <v>8497.2000000000007</v>
      </c>
      <c r="E35" s="54">
        <f>SUM(C10*0.73*3)</f>
        <v>8497.2000000000007</v>
      </c>
      <c r="F35" s="54">
        <f>SUM(C10*0.73*3)</f>
        <v>8497.2000000000007</v>
      </c>
      <c r="G35" s="54">
        <f>SUM(C10*0.73*3)</f>
        <v>8497.2000000000007</v>
      </c>
    </row>
    <row r="36" spans="1:8" x14ac:dyDescent="0.25">
      <c r="A36" s="20"/>
      <c r="B36" s="44" t="s">
        <v>73</v>
      </c>
      <c r="C36" s="53">
        <f>SUM(D36+E36+F36+G36)</f>
        <v>99172.799999999988</v>
      </c>
      <c r="D36" s="56">
        <f>SUM(C10*2.13*3)</f>
        <v>24793.199999999997</v>
      </c>
      <c r="E36" s="56">
        <f>SUM(C10*2.13*3)</f>
        <v>24793.199999999997</v>
      </c>
      <c r="F36" s="56">
        <f>SUM(C10*2.13*3)</f>
        <v>24793.199999999997</v>
      </c>
      <c r="G36" s="56">
        <f>SUM(C10*2.13*3)</f>
        <v>24793.199999999997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activeCell="B39" sqref="B39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63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2"/>
      <c r="D8" s="32"/>
      <c r="E8" s="57"/>
      <c r="F8" s="57"/>
      <c r="G8" s="57"/>
    </row>
    <row r="9" spans="1:7" ht="17.25" x14ac:dyDescent="0.25">
      <c r="C9" s="40" t="s">
        <v>89</v>
      </c>
      <c r="D9" s="40"/>
      <c r="E9" s="57" t="s">
        <v>97</v>
      </c>
      <c r="F9" s="57"/>
      <c r="G9" s="40">
        <v>22.82</v>
      </c>
    </row>
    <row r="10" spans="1:7" ht="17.25" x14ac:dyDescent="0.25">
      <c r="B10" s="16" t="s">
        <v>86</v>
      </c>
      <c r="C10" s="40">
        <v>634.6</v>
      </c>
      <c r="D10" s="40"/>
      <c r="E10" s="57" t="s">
        <v>98</v>
      </c>
      <c r="F10" s="57"/>
      <c r="G10" s="40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192455.14199999999</v>
      </c>
      <c r="D15" s="13">
        <f>SUM(G9*C10*3)</f>
        <v>43444.716</v>
      </c>
      <c r="E15" s="31">
        <f>SUM(G10*C10*3)</f>
        <v>49670.142</v>
      </c>
      <c r="F15" s="31">
        <f>SUM(G10*C10*3)</f>
        <v>49670.142</v>
      </c>
      <c r="G15" s="31">
        <f>SUM(G10*C10*3)</f>
        <v>49670.142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192455.14200000002</v>
      </c>
      <c r="D21" s="31">
        <f>SUM(D24:D31)</f>
        <v>43444.716</v>
      </c>
      <c r="E21" s="31">
        <f t="shared" ref="E21:G21" si="0">SUM(E24:E31)</f>
        <v>49670.142</v>
      </c>
      <c r="F21" s="31">
        <f t="shared" si="0"/>
        <v>49670.142</v>
      </c>
      <c r="G21" s="31">
        <f t="shared" si="0"/>
        <v>49670.142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57114</v>
      </c>
      <c r="D24" s="49">
        <f>SUM(C10*7.5*3)</f>
        <v>14278.5</v>
      </c>
      <c r="E24" s="49">
        <f>SUM(C10*7.5*3)</f>
        <v>14278.5</v>
      </c>
      <c r="F24" s="49">
        <f>SUM(C10*7.5*3)</f>
        <v>14278.5</v>
      </c>
      <c r="G24" s="50">
        <f>SUM(C10*7.5*3)</f>
        <v>14278.5</v>
      </c>
    </row>
    <row r="25" spans="1:7" x14ac:dyDescent="0.25">
      <c r="A25" s="69" t="s">
        <v>79</v>
      </c>
      <c r="B25" s="71" t="s">
        <v>83</v>
      </c>
      <c r="C25" s="59">
        <f>SUM(D25:G26)</f>
        <v>48280.368000000002</v>
      </c>
      <c r="D25" s="59">
        <f>SUM(C10*6.34*3)</f>
        <v>12070.092000000001</v>
      </c>
      <c r="E25" s="59">
        <f>SUM(C10*6.34*3)</f>
        <v>12070.092000000001</v>
      </c>
      <c r="F25" s="59">
        <f>SUM(C10*6.34*3)</f>
        <v>12070.092000000001</v>
      </c>
      <c r="G25" s="61">
        <f>SUM(C10*6.34*3)</f>
        <v>12070.092000000001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11422.800000000001</v>
      </c>
      <c r="D27" s="61">
        <f>SUM(C10*1.5*3)</f>
        <v>2855.7000000000003</v>
      </c>
      <c r="E27" s="61">
        <f>SUM(C10*1.5*3)</f>
        <v>2855.7000000000003</v>
      </c>
      <c r="F27" s="61">
        <f>SUM(C10*1.5*3)</f>
        <v>2855.7000000000003</v>
      </c>
      <c r="G27" s="61">
        <f>SUM(C10*1.5*3)</f>
        <v>2855.7000000000003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8624.2139999999999</v>
      </c>
      <c r="D29" s="51"/>
      <c r="E29" s="51">
        <f>SUM(C10*1.51*3)</f>
        <v>2874.7380000000003</v>
      </c>
      <c r="F29" s="51">
        <f>SUM(C10*1.51*3)</f>
        <v>2874.7380000000003</v>
      </c>
      <c r="G29" s="51">
        <f>SUM(C10*1.51*3)</f>
        <v>2874.7380000000003</v>
      </c>
    </row>
    <row r="30" spans="1:7" ht="38.25" x14ac:dyDescent="0.25">
      <c r="A30" s="41">
        <v>1.5</v>
      </c>
      <c r="B30" s="47" t="s">
        <v>77</v>
      </c>
      <c r="C30" s="51">
        <f>SUM(D30:G30)</f>
        <v>10052.064</v>
      </c>
      <c r="D30" s="51"/>
      <c r="E30" s="51">
        <f>SUM(C10*1.76*3)</f>
        <v>3350.6880000000001</v>
      </c>
      <c r="F30" s="51">
        <f>SUM(C10*1.76*3)</f>
        <v>3350.6880000000001</v>
      </c>
      <c r="G30" s="51">
        <f>SUM(C10*1.76*3)</f>
        <v>3350.6880000000001</v>
      </c>
    </row>
    <row r="31" spans="1:7" ht="60" x14ac:dyDescent="0.25">
      <c r="A31" s="24">
        <v>1.6</v>
      </c>
      <c r="B31" s="25" t="s">
        <v>69</v>
      </c>
      <c r="C31" s="29">
        <f>SUM(D31+E31+F31+G31)</f>
        <v>56961.695999999996</v>
      </c>
      <c r="D31" s="29">
        <f>SUM(D33:D36)</f>
        <v>14240.423999999999</v>
      </c>
      <c r="E31" s="29">
        <f>SUM(E33:E36)</f>
        <v>14240.423999999999</v>
      </c>
      <c r="F31" s="29">
        <f>SUM(F33:F36)</f>
        <v>14240.423999999999</v>
      </c>
      <c r="G31" s="29">
        <f>SUM(G33:G36)</f>
        <v>14240.423999999999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14392.727999999999</v>
      </c>
      <c r="D33" s="54">
        <f>SUM(C10*1.89*3)</f>
        <v>3598.1819999999998</v>
      </c>
      <c r="E33" s="54">
        <f>SUM(C10*1.89*3)</f>
        <v>3598.1819999999998</v>
      </c>
      <c r="F33" s="54">
        <f>SUM(C10*1.89*3)</f>
        <v>3598.1819999999998</v>
      </c>
      <c r="G33" s="54">
        <f>SUM(C10*1.89*3)</f>
        <v>3598.1819999999998</v>
      </c>
    </row>
    <row r="34" spans="1:8" ht="25.5" x14ac:dyDescent="0.25">
      <c r="A34" s="20"/>
      <c r="B34" s="55" t="s">
        <v>74</v>
      </c>
      <c r="C34" s="53">
        <f>SUM(D34+E34+F34+G34)</f>
        <v>20789.495999999999</v>
      </c>
      <c r="D34" s="54">
        <f>SUM(C10*2.73*3)</f>
        <v>5197.3739999999998</v>
      </c>
      <c r="E34" s="54">
        <f>SUM(C10*2.73*3)</f>
        <v>5197.3739999999998</v>
      </c>
      <c r="F34" s="54">
        <f>SUM(C10*2.73*3)</f>
        <v>5197.3739999999998</v>
      </c>
      <c r="G34" s="54">
        <f>SUM(C10*2.73*3)</f>
        <v>5197.3739999999998</v>
      </c>
    </row>
    <row r="35" spans="1:8" x14ac:dyDescent="0.25">
      <c r="A35" s="20"/>
      <c r="B35" s="52" t="s">
        <v>72</v>
      </c>
      <c r="C35" s="53">
        <f>SUM(D35+E35+F35+G35)</f>
        <v>5559.0959999999995</v>
      </c>
      <c r="D35" s="54">
        <f>SUM(C10*0.73*3)</f>
        <v>1389.7739999999999</v>
      </c>
      <c r="E35" s="54">
        <f>SUM(C10*0.73*3)</f>
        <v>1389.7739999999999</v>
      </c>
      <c r="F35" s="54">
        <f>SUM(C10*0.73*3)</f>
        <v>1389.7739999999999</v>
      </c>
      <c r="G35" s="54">
        <f>SUM(C10*0.73*3)</f>
        <v>1389.7739999999999</v>
      </c>
    </row>
    <row r="36" spans="1:8" x14ac:dyDescent="0.25">
      <c r="A36" s="20"/>
      <c r="B36" s="44" t="s">
        <v>73</v>
      </c>
      <c r="C36" s="53">
        <f>SUM(D36+E36+F36+G36)</f>
        <v>16220.376</v>
      </c>
      <c r="D36" s="56">
        <f>SUM(C10*2.13*3)</f>
        <v>4055.0940000000001</v>
      </c>
      <c r="E36" s="56">
        <f>SUM(C10*2.13*3)</f>
        <v>4055.0940000000001</v>
      </c>
      <c r="F36" s="56">
        <f>SUM(C10*2.13*3)</f>
        <v>4055.0940000000001</v>
      </c>
      <c r="G36" s="56">
        <f>SUM(C10*2.13*3)</f>
        <v>4055.0940000000001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42" t="s">
        <v>67</v>
      </c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25:C26"/>
    <mergeCell ref="D25:D26"/>
    <mergeCell ref="E25:E26"/>
    <mergeCell ref="F25:F26"/>
    <mergeCell ref="B37:G37"/>
    <mergeCell ref="A25:A26"/>
    <mergeCell ref="D12:G12"/>
    <mergeCell ref="A18:G18"/>
    <mergeCell ref="E8:G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45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0"/>
      <c r="D8" s="30"/>
      <c r="E8" s="57"/>
      <c r="F8" s="57"/>
      <c r="G8" s="16"/>
    </row>
    <row r="9" spans="1:7" ht="17.25" x14ac:dyDescent="0.25">
      <c r="C9" s="30" t="s">
        <v>89</v>
      </c>
      <c r="D9" s="30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48">
        <v>4975</v>
      </c>
      <c r="D10" s="30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1508768.25</v>
      </c>
      <c r="D15" s="13">
        <f>SUM(G9*C10*3)</f>
        <v>340588.5</v>
      </c>
      <c r="E15" s="31">
        <f>SUM(G10*C10*3)</f>
        <v>389393.25</v>
      </c>
      <c r="F15" s="31">
        <f>SUM(G10*C10*3)</f>
        <v>389393.25</v>
      </c>
      <c r="G15" s="31">
        <f>SUM(G10*C10*3)</f>
        <v>389393.25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1508768.25</v>
      </c>
      <c r="D21" s="31">
        <f>SUM(D24:D31)</f>
        <v>340588.5</v>
      </c>
      <c r="E21" s="31">
        <f t="shared" ref="E21:G21" si="0">SUM(E24:E31)</f>
        <v>389393.25</v>
      </c>
      <c r="F21" s="31">
        <f t="shared" si="0"/>
        <v>389393.25</v>
      </c>
      <c r="G21" s="31">
        <f t="shared" si="0"/>
        <v>389393.25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447750</v>
      </c>
      <c r="D24" s="49">
        <f>SUM(C10*7.5*3)</f>
        <v>111937.5</v>
      </c>
      <c r="E24" s="49">
        <f>SUM(C10*7.5*3)</f>
        <v>111937.5</v>
      </c>
      <c r="F24" s="49">
        <f>SUM(C10*7.5*3)</f>
        <v>111937.5</v>
      </c>
      <c r="G24" s="50">
        <f>SUM(C10*7.5*3)</f>
        <v>111937.5</v>
      </c>
    </row>
    <row r="25" spans="1:7" x14ac:dyDescent="0.25">
      <c r="A25" s="69" t="s">
        <v>79</v>
      </c>
      <c r="B25" s="71" t="s">
        <v>83</v>
      </c>
      <c r="C25" s="59">
        <f>SUM(D25:G26)</f>
        <v>378498</v>
      </c>
      <c r="D25" s="59">
        <f>SUM(C10*6.34*3)</f>
        <v>94624.5</v>
      </c>
      <c r="E25" s="59">
        <f>SUM(C10*6.34*3)</f>
        <v>94624.5</v>
      </c>
      <c r="F25" s="59">
        <f>SUM(C10*6.34*3)</f>
        <v>94624.5</v>
      </c>
      <c r="G25" s="61">
        <f>SUM(C10*6.34*3)</f>
        <v>94624.5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89550</v>
      </c>
      <c r="D27" s="61">
        <f>SUM(C10*1.5*3)</f>
        <v>22387.5</v>
      </c>
      <c r="E27" s="61">
        <f>SUM(C10*1.5*3)</f>
        <v>22387.5</v>
      </c>
      <c r="F27" s="61">
        <f>SUM(C10*1.5*3)</f>
        <v>22387.5</v>
      </c>
      <c r="G27" s="61">
        <f>SUM(C10*1.5*3)</f>
        <v>22387.5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67610.25</v>
      </c>
      <c r="D29" s="51"/>
      <c r="E29" s="51">
        <f>SUM(C10*1.51*3)</f>
        <v>22536.75</v>
      </c>
      <c r="F29" s="51">
        <f>SUM(C10*1.51*3)</f>
        <v>22536.75</v>
      </c>
      <c r="G29" s="51">
        <f>SUM(C10*1.51*3)</f>
        <v>22536.75</v>
      </c>
    </row>
    <row r="30" spans="1:7" ht="38.25" x14ac:dyDescent="0.25">
      <c r="A30" s="38">
        <v>1.5</v>
      </c>
      <c r="B30" s="47" t="s">
        <v>77</v>
      </c>
      <c r="C30" s="51">
        <f>SUM(D30:G30)</f>
        <v>78804</v>
      </c>
      <c r="D30" s="51"/>
      <c r="E30" s="51">
        <f>SUM(C10*1.76*3)</f>
        <v>26268</v>
      </c>
      <c r="F30" s="51">
        <f>SUM(C10*1.76*3)</f>
        <v>26268</v>
      </c>
      <c r="G30" s="51">
        <f>SUM(C10*1.76*3)</f>
        <v>26268</v>
      </c>
    </row>
    <row r="31" spans="1:7" ht="60" x14ac:dyDescent="0.25">
      <c r="A31" s="24">
        <v>1.6</v>
      </c>
      <c r="B31" s="25" t="s">
        <v>69</v>
      </c>
      <c r="C31" s="29">
        <f>SUM(D31+E31+F31+G31)</f>
        <v>446556</v>
      </c>
      <c r="D31" s="29">
        <f>SUM(D33:D36)</f>
        <v>111639</v>
      </c>
      <c r="E31" s="29">
        <f>SUM(E33:E36)</f>
        <v>111639</v>
      </c>
      <c r="F31" s="29">
        <f>SUM(F33:F36)</f>
        <v>111639</v>
      </c>
      <c r="G31" s="29">
        <f>SUM(G33:G36)</f>
        <v>111639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112833</v>
      </c>
      <c r="D33" s="54">
        <f>SUM(C10*1.89*3)</f>
        <v>28208.25</v>
      </c>
      <c r="E33" s="54">
        <f>SUM(C10*1.89*3)</f>
        <v>28208.25</v>
      </c>
      <c r="F33" s="54">
        <f>SUM(C10*1.89*3)</f>
        <v>28208.25</v>
      </c>
      <c r="G33" s="54">
        <f>SUM(C10*1.89*3)</f>
        <v>28208.25</v>
      </c>
    </row>
    <row r="34" spans="1:8" ht="25.5" x14ac:dyDescent="0.25">
      <c r="A34" s="20"/>
      <c r="B34" s="55" t="s">
        <v>74</v>
      </c>
      <c r="C34" s="53">
        <f>SUM(D34+E34+F34+G34)</f>
        <v>162981</v>
      </c>
      <c r="D34" s="54">
        <f>SUM(C10*2.73*3)</f>
        <v>40745.25</v>
      </c>
      <c r="E34" s="54">
        <f>SUM(C10*2.73*3)</f>
        <v>40745.25</v>
      </c>
      <c r="F34" s="54">
        <f>SUM(C10*2.73*3)</f>
        <v>40745.25</v>
      </c>
      <c r="G34" s="54">
        <f>SUM(C10*2.73*3)</f>
        <v>40745.25</v>
      </c>
    </row>
    <row r="35" spans="1:8" x14ac:dyDescent="0.25">
      <c r="A35" s="20"/>
      <c r="B35" s="52" t="s">
        <v>72</v>
      </c>
      <c r="C35" s="53">
        <f>SUM(D35+E35+F35+G35)</f>
        <v>43581</v>
      </c>
      <c r="D35" s="54">
        <f>SUM(C10*0.73*3)</f>
        <v>10895.25</v>
      </c>
      <c r="E35" s="54">
        <f>SUM(C10*0.73*3)</f>
        <v>10895.25</v>
      </c>
      <c r="F35" s="54">
        <f>SUM(C10*0.73*3)</f>
        <v>10895.25</v>
      </c>
      <c r="G35" s="54">
        <f>SUM(C10*0.73*3)</f>
        <v>10895.25</v>
      </c>
    </row>
    <row r="36" spans="1:8" x14ac:dyDescent="0.25">
      <c r="A36" s="20"/>
      <c r="B36" s="44" t="s">
        <v>73</v>
      </c>
      <c r="C36" s="53">
        <f>SUM(D36+E36+F36+G36)</f>
        <v>127161</v>
      </c>
      <c r="D36" s="56">
        <f>SUM(C10*2.13*3)</f>
        <v>31790.25</v>
      </c>
      <c r="E36" s="56">
        <f>SUM(C10*2.13*3)</f>
        <v>31790.25</v>
      </c>
      <c r="F36" s="56">
        <f>SUM(C10*2.13*3)</f>
        <v>31790.25</v>
      </c>
      <c r="G36" s="56">
        <f>SUM(C10*2.13*3)</f>
        <v>31790.25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44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0"/>
      <c r="D8" s="30"/>
      <c r="E8" s="57"/>
      <c r="F8" s="57"/>
      <c r="G8" s="16"/>
    </row>
    <row r="9" spans="1:7" ht="17.25" x14ac:dyDescent="0.25">
      <c r="C9" s="30" t="s">
        <v>89</v>
      </c>
      <c r="D9" s="30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30">
        <v>3881.94</v>
      </c>
      <c r="D10" s="30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1177275.9438</v>
      </c>
      <c r="D15" s="13">
        <f>SUM(G9*C10*3)</f>
        <v>265757.61239999998</v>
      </c>
      <c r="E15" s="31">
        <f>SUM(G10*C10*3)</f>
        <v>303839.44380000001</v>
      </c>
      <c r="F15" s="31">
        <f>SUM(G10*C10*3)</f>
        <v>303839.44380000001</v>
      </c>
      <c r="G15" s="31">
        <f>SUM(G10*C10*3)</f>
        <v>303839.44380000001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1177275.9438</v>
      </c>
      <c r="D21" s="31">
        <f>SUM(D24:D31)</f>
        <v>265757.61239999998</v>
      </c>
      <c r="E21" s="31">
        <f t="shared" ref="E21:G21" si="0">SUM(E24:E31)</f>
        <v>303839.44380000001</v>
      </c>
      <c r="F21" s="31">
        <f t="shared" si="0"/>
        <v>303839.44380000001</v>
      </c>
      <c r="G21" s="31">
        <f t="shared" si="0"/>
        <v>303839.44380000001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349374.6</v>
      </c>
      <c r="D24" s="49">
        <f>SUM(C10*7.5*3)</f>
        <v>87343.65</v>
      </c>
      <c r="E24" s="49">
        <f>SUM(C10*7.5*3)</f>
        <v>87343.65</v>
      </c>
      <c r="F24" s="49">
        <f>SUM(C10*7.5*3)</f>
        <v>87343.65</v>
      </c>
      <c r="G24" s="50">
        <f>SUM(C10*7.5*3)</f>
        <v>87343.65</v>
      </c>
    </row>
    <row r="25" spans="1:7" x14ac:dyDescent="0.25">
      <c r="A25" s="69" t="s">
        <v>79</v>
      </c>
      <c r="B25" s="71" t="s">
        <v>83</v>
      </c>
      <c r="C25" s="59">
        <f>SUM(D25:G26)</f>
        <v>295337.9952</v>
      </c>
      <c r="D25" s="59">
        <f>SUM(C10*6.34*3)</f>
        <v>73834.498800000001</v>
      </c>
      <c r="E25" s="59">
        <f>SUM(C10*6.34*3)</f>
        <v>73834.498800000001</v>
      </c>
      <c r="F25" s="59">
        <f>SUM(C10*6.34*3)</f>
        <v>73834.498800000001</v>
      </c>
      <c r="G25" s="61">
        <f>SUM(C10*6.34*3)</f>
        <v>73834.498800000001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69874.92</v>
      </c>
      <c r="D27" s="61">
        <f>SUM(C10*1.5*3)</f>
        <v>17468.73</v>
      </c>
      <c r="E27" s="61">
        <f>SUM(C10*1.5*3)</f>
        <v>17468.73</v>
      </c>
      <c r="F27" s="61">
        <f>SUM(C10*1.5*3)</f>
        <v>17468.73</v>
      </c>
      <c r="G27" s="61">
        <f>SUM(C10*1.5*3)</f>
        <v>17468.73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52755.564599999998</v>
      </c>
      <c r="D29" s="51"/>
      <c r="E29" s="51">
        <f>SUM(C10*1.51*3)</f>
        <v>17585.188200000001</v>
      </c>
      <c r="F29" s="51">
        <f>SUM(C10*1.51*3)</f>
        <v>17585.188200000001</v>
      </c>
      <c r="G29" s="51">
        <f>SUM(C10*1.51*3)</f>
        <v>17585.188200000001</v>
      </c>
    </row>
    <row r="30" spans="1:7" ht="38.25" x14ac:dyDescent="0.25">
      <c r="A30" s="38">
        <v>1.5</v>
      </c>
      <c r="B30" s="47" t="s">
        <v>77</v>
      </c>
      <c r="C30" s="51">
        <f>SUM(D30:G30)</f>
        <v>61489.929599999996</v>
      </c>
      <c r="D30" s="51"/>
      <c r="E30" s="51">
        <f>SUM(C10*1.76*3)</f>
        <v>20496.643199999999</v>
      </c>
      <c r="F30" s="51">
        <f>SUM(C10*1.76*3)</f>
        <v>20496.643199999999</v>
      </c>
      <c r="G30" s="51">
        <f>SUM(C10*1.76*3)</f>
        <v>20496.643199999999</v>
      </c>
    </row>
    <row r="31" spans="1:7" ht="60" x14ac:dyDescent="0.25">
      <c r="A31" s="24">
        <v>1.6</v>
      </c>
      <c r="B31" s="25" t="s">
        <v>69</v>
      </c>
      <c r="C31" s="29">
        <f>SUM(D31+E31+F31+G31)</f>
        <v>348442.93440000003</v>
      </c>
      <c r="D31" s="29">
        <f>SUM(D33:D36)</f>
        <v>87110.733600000007</v>
      </c>
      <c r="E31" s="29">
        <f>SUM(E33:E36)</f>
        <v>87110.733600000007</v>
      </c>
      <c r="F31" s="29">
        <f>SUM(F33:F36)</f>
        <v>87110.733600000007</v>
      </c>
      <c r="G31" s="29">
        <f>SUM(G33:G36)</f>
        <v>87110.733600000007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88042.399199999985</v>
      </c>
      <c r="D33" s="54">
        <f>SUM(C10*1.89*3)</f>
        <v>22010.599799999996</v>
      </c>
      <c r="E33" s="54">
        <f>SUM(C10*1.89*3)</f>
        <v>22010.599799999996</v>
      </c>
      <c r="F33" s="54">
        <f>SUM(C10*1.89*3)</f>
        <v>22010.599799999996</v>
      </c>
      <c r="G33" s="54">
        <f>SUM(C10*1.89*3)</f>
        <v>22010.599799999996</v>
      </c>
    </row>
    <row r="34" spans="1:8" ht="25.5" x14ac:dyDescent="0.25">
      <c r="A34" s="20"/>
      <c r="B34" s="55" t="s">
        <v>74</v>
      </c>
      <c r="C34" s="53">
        <f>SUM(D34+E34+F34+G34)</f>
        <v>127172.35440000001</v>
      </c>
      <c r="D34" s="54">
        <f>SUM(C10*2.73*3)</f>
        <v>31793.088600000003</v>
      </c>
      <c r="E34" s="54">
        <f>SUM(C10*2.73*3)</f>
        <v>31793.088600000003</v>
      </c>
      <c r="F34" s="54">
        <f>SUM(C10*2.73*3)</f>
        <v>31793.088600000003</v>
      </c>
      <c r="G34" s="54">
        <f>SUM(C10*2.73*3)</f>
        <v>31793.088600000003</v>
      </c>
    </row>
    <row r="35" spans="1:8" x14ac:dyDescent="0.25">
      <c r="A35" s="20"/>
      <c r="B35" s="52" t="s">
        <v>72</v>
      </c>
      <c r="C35" s="53">
        <f>SUM(D35+E35+F35+G35)</f>
        <v>34005.794399999999</v>
      </c>
      <c r="D35" s="54">
        <f>SUM(C10*0.73*3)</f>
        <v>8501.4485999999997</v>
      </c>
      <c r="E35" s="54">
        <f>SUM(C10*0.73*3)</f>
        <v>8501.4485999999997</v>
      </c>
      <c r="F35" s="54">
        <f>SUM(C10*0.73*3)</f>
        <v>8501.4485999999997</v>
      </c>
      <c r="G35" s="54">
        <f>SUM(C10*0.73*3)</f>
        <v>8501.4485999999997</v>
      </c>
    </row>
    <row r="36" spans="1:8" x14ac:dyDescent="0.25">
      <c r="A36" s="20"/>
      <c r="B36" s="44" t="s">
        <v>73</v>
      </c>
      <c r="C36" s="53">
        <f>SUM(D36+E36+F36+G36)</f>
        <v>99222.386399999988</v>
      </c>
      <c r="D36" s="56">
        <f>SUM(C10*2.13*3)</f>
        <v>24805.596599999997</v>
      </c>
      <c r="E36" s="56">
        <f>SUM(C10*2.13*3)</f>
        <v>24805.596599999997</v>
      </c>
      <c r="F36" s="56">
        <f>SUM(C10*2.13*3)</f>
        <v>24805.596599999997</v>
      </c>
      <c r="G36" s="56">
        <f>SUM(C10*2.13*3)</f>
        <v>24805.596599999997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3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43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0"/>
      <c r="D8" s="30"/>
      <c r="E8" s="57"/>
      <c r="F8" s="57"/>
      <c r="G8" s="16"/>
    </row>
    <row r="9" spans="1:7" ht="17.25" x14ac:dyDescent="0.25">
      <c r="C9" s="30" t="s">
        <v>89</v>
      </c>
      <c r="D9" s="30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30">
        <v>2567.1</v>
      </c>
      <c r="D10" s="30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778524.41700000002</v>
      </c>
      <c r="D15" s="13">
        <f>SUM(G9*C10*3)</f>
        <v>175743.666</v>
      </c>
      <c r="E15" s="31">
        <f>SUM(G10*C10*3)</f>
        <v>200926.91699999999</v>
      </c>
      <c r="F15" s="31">
        <f>SUM(G10*C10*3)</f>
        <v>200926.91699999999</v>
      </c>
      <c r="G15" s="31">
        <f>SUM(G10*C10*3)</f>
        <v>200926.91699999999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778524.4169999999</v>
      </c>
      <c r="D21" s="31">
        <f>SUM(D24:D31)</f>
        <v>175743.666</v>
      </c>
      <c r="E21" s="31">
        <f t="shared" ref="E21:G21" si="0">SUM(E24:E31)</f>
        <v>200926.91699999999</v>
      </c>
      <c r="F21" s="31">
        <f t="shared" si="0"/>
        <v>200926.91699999999</v>
      </c>
      <c r="G21" s="31">
        <f t="shared" si="0"/>
        <v>200926.91699999999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231039</v>
      </c>
      <c r="D24" s="49">
        <f>SUM(C10*7.5*3)</f>
        <v>57759.75</v>
      </c>
      <c r="E24" s="49">
        <f>SUM(C10*7.5*3)</f>
        <v>57759.75</v>
      </c>
      <c r="F24" s="49">
        <f>SUM(C10*7.5*3)</f>
        <v>57759.75</v>
      </c>
      <c r="G24" s="50">
        <f>SUM(C10*7.5*3)</f>
        <v>57759.75</v>
      </c>
    </row>
    <row r="25" spans="1:7" x14ac:dyDescent="0.25">
      <c r="A25" s="69" t="s">
        <v>79</v>
      </c>
      <c r="B25" s="71" t="s">
        <v>83</v>
      </c>
      <c r="C25" s="59">
        <f>SUM(D25:G26)</f>
        <v>195304.96799999999</v>
      </c>
      <c r="D25" s="59">
        <f>SUM(C10*6.34*3)</f>
        <v>48826.241999999998</v>
      </c>
      <c r="E25" s="59">
        <f>SUM(C10*6.34*3)</f>
        <v>48826.241999999998</v>
      </c>
      <c r="F25" s="59">
        <f>SUM(C10*6.34*3)</f>
        <v>48826.241999999998</v>
      </c>
      <c r="G25" s="61">
        <f>SUM(C10*6.34*3)</f>
        <v>48826.241999999998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46207.799999999996</v>
      </c>
      <c r="D27" s="61">
        <f>SUM(C10*1.5*3)</f>
        <v>11551.949999999999</v>
      </c>
      <c r="E27" s="61">
        <f>SUM(C10*1.5*3)</f>
        <v>11551.949999999999</v>
      </c>
      <c r="F27" s="61">
        <f>SUM(C10*1.5*3)</f>
        <v>11551.949999999999</v>
      </c>
      <c r="G27" s="61">
        <f>SUM(C10*1.5*3)</f>
        <v>11551.949999999999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34886.888999999996</v>
      </c>
      <c r="D29" s="51"/>
      <c r="E29" s="51">
        <f>SUM(C10*1.51*3)</f>
        <v>11628.963</v>
      </c>
      <c r="F29" s="51">
        <f>SUM(C10*1.51*3)</f>
        <v>11628.963</v>
      </c>
      <c r="G29" s="51">
        <f>SUM(C10*1.51*3)</f>
        <v>11628.963</v>
      </c>
    </row>
    <row r="30" spans="1:7" ht="38.25" x14ac:dyDescent="0.25">
      <c r="A30" s="38">
        <v>1.5</v>
      </c>
      <c r="B30" s="47" t="s">
        <v>77</v>
      </c>
      <c r="C30" s="51">
        <f>SUM(D30:G30)</f>
        <v>40662.863999999994</v>
      </c>
      <c r="D30" s="51"/>
      <c r="E30" s="51">
        <f>SUM(C10*1.76*3)</f>
        <v>13554.287999999999</v>
      </c>
      <c r="F30" s="51">
        <f>SUM(C10*1.76*3)</f>
        <v>13554.287999999999</v>
      </c>
      <c r="G30" s="51">
        <f>SUM(C10*1.76*3)</f>
        <v>13554.287999999999</v>
      </c>
    </row>
    <row r="31" spans="1:7" ht="60" x14ac:dyDescent="0.25">
      <c r="A31" s="24">
        <v>1.6</v>
      </c>
      <c r="B31" s="25" t="s">
        <v>69</v>
      </c>
      <c r="C31" s="29">
        <f>SUM(D31+E31+F31+G31)</f>
        <v>230422.89599999998</v>
      </c>
      <c r="D31" s="29">
        <f>SUM(D33:D36)</f>
        <v>57605.723999999995</v>
      </c>
      <c r="E31" s="29">
        <f>SUM(E33:E36)</f>
        <v>57605.723999999995</v>
      </c>
      <c r="F31" s="29">
        <f>SUM(F33:F36)</f>
        <v>57605.723999999995</v>
      </c>
      <c r="G31" s="29">
        <f>SUM(G33:G36)</f>
        <v>57605.723999999995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58221.827999999994</v>
      </c>
      <c r="D33" s="54">
        <f>SUM(C10*1.89*3)</f>
        <v>14555.456999999999</v>
      </c>
      <c r="E33" s="54">
        <f>SUM(C10*1.89*3)</f>
        <v>14555.456999999999</v>
      </c>
      <c r="F33" s="54">
        <f>SUM(C10*1.89*3)</f>
        <v>14555.456999999999</v>
      </c>
      <c r="G33" s="54">
        <f>SUM(C10*1.89*3)</f>
        <v>14555.456999999999</v>
      </c>
    </row>
    <row r="34" spans="1:8" ht="25.5" x14ac:dyDescent="0.25">
      <c r="A34" s="20"/>
      <c r="B34" s="55" t="s">
        <v>74</v>
      </c>
      <c r="C34" s="53">
        <f>SUM(D34+E34+F34+G34)</f>
        <v>84098.195999999996</v>
      </c>
      <c r="D34" s="54">
        <f>SUM(C10*2.73*3)</f>
        <v>21024.548999999999</v>
      </c>
      <c r="E34" s="54">
        <f>SUM(C10*2.73*3)</f>
        <v>21024.548999999999</v>
      </c>
      <c r="F34" s="54">
        <f>SUM(C10*2.73*3)</f>
        <v>21024.548999999999</v>
      </c>
      <c r="G34" s="54">
        <f>SUM(C10*2.73*3)</f>
        <v>21024.548999999999</v>
      </c>
    </row>
    <row r="35" spans="1:8" x14ac:dyDescent="0.25">
      <c r="A35" s="20"/>
      <c r="B35" s="52" t="s">
        <v>72</v>
      </c>
      <c r="C35" s="53">
        <f>SUM(D35+E35+F35+G35)</f>
        <v>22487.795999999998</v>
      </c>
      <c r="D35" s="54">
        <f>SUM(C10*0.73*3)</f>
        <v>5621.9489999999996</v>
      </c>
      <c r="E35" s="54">
        <f>SUM(C10*0.73*3)</f>
        <v>5621.9489999999996</v>
      </c>
      <c r="F35" s="54">
        <f>SUM(C10*0.73*3)</f>
        <v>5621.9489999999996</v>
      </c>
      <c r="G35" s="54">
        <f>SUM(C10*0.73*3)</f>
        <v>5621.9489999999996</v>
      </c>
    </row>
    <row r="36" spans="1:8" x14ac:dyDescent="0.25">
      <c r="A36" s="20"/>
      <c r="B36" s="44" t="s">
        <v>73</v>
      </c>
      <c r="C36" s="53">
        <f>SUM(D36+E36+F36+G36)</f>
        <v>65615.076000000001</v>
      </c>
      <c r="D36" s="56">
        <f>SUM(C10*2.13*3)</f>
        <v>16403.769</v>
      </c>
      <c r="E36" s="56">
        <f>SUM(C10*2.13*3)</f>
        <v>16403.769</v>
      </c>
      <c r="F36" s="56">
        <f>SUM(C10*2.13*3)</f>
        <v>16403.769</v>
      </c>
      <c r="G36" s="56">
        <f>SUM(C10*2.13*3)</f>
        <v>16403.769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42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0"/>
      <c r="D8" s="30"/>
      <c r="E8" s="57"/>
      <c r="F8" s="57"/>
      <c r="G8" s="16"/>
    </row>
    <row r="9" spans="1:7" ht="17.25" x14ac:dyDescent="0.25">
      <c r="C9" s="30" t="s">
        <v>93</v>
      </c>
      <c r="D9" s="30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30">
        <v>1883.2</v>
      </c>
      <c r="D10" s="30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571118.06400000001</v>
      </c>
      <c r="D15" s="13">
        <f>SUM(G9*C10*3)</f>
        <v>128923.872</v>
      </c>
      <c r="E15" s="31">
        <f>SUM(G10*C10*3)</f>
        <v>147398.06400000001</v>
      </c>
      <c r="F15" s="31">
        <f>SUM(G10*C10*3)</f>
        <v>147398.06400000001</v>
      </c>
      <c r="G15" s="31">
        <f>SUM(G10*C10*3)</f>
        <v>147398.06400000001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571118.06400000001</v>
      </c>
      <c r="D21" s="31">
        <f>SUM(D24:D31)</f>
        <v>128923.872</v>
      </c>
      <c r="E21" s="31">
        <f t="shared" ref="E21:G21" si="0">SUM(E24:E31)</f>
        <v>147398.06400000001</v>
      </c>
      <c r="F21" s="31">
        <f t="shared" si="0"/>
        <v>147398.06400000001</v>
      </c>
      <c r="G21" s="31">
        <f t="shared" si="0"/>
        <v>147398.06400000001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169488</v>
      </c>
      <c r="D24" s="49">
        <f>SUM(C10*7.5*3)</f>
        <v>42372</v>
      </c>
      <c r="E24" s="49">
        <f>SUM(C10*7.5*3)</f>
        <v>42372</v>
      </c>
      <c r="F24" s="49">
        <f>SUM(C10*7.5*3)</f>
        <v>42372</v>
      </c>
      <c r="G24" s="50">
        <f>SUM(C10*7.5*3)</f>
        <v>42372</v>
      </c>
    </row>
    <row r="25" spans="1:7" x14ac:dyDescent="0.25">
      <c r="A25" s="69" t="s">
        <v>79</v>
      </c>
      <c r="B25" s="71" t="s">
        <v>83</v>
      </c>
      <c r="C25" s="59">
        <f>SUM(D25:G26)</f>
        <v>143273.856</v>
      </c>
      <c r="D25" s="59">
        <f>SUM(C10*6.34*3)</f>
        <v>35818.464</v>
      </c>
      <c r="E25" s="59">
        <f>SUM(C10*6.34*3)</f>
        <v>35818.464</v>
      </c>
      <c r="F25" s="59">
        <f>SUM(C10*6.34*3)</f>
        <v>35818.464</v>
      </c>
      <c r="G25" s="61">
        <f>SUM(C10*6.34*3)</f>
        <v>35818.464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33897.600000000006</v>
      </c>
      <c r="D27" s="61">
        <f>SUM(C10*1.5*3)</f>
        <v>8474.4000000000015</v>
      </c>
      <c r="E27" s="61">
        <f>SUM(C10*1.5*3)</f>
        <v>8474.4000000000015</v>
      </c>
      <c r="F27" s="61">
        <f>SUM(C10*1.5*3)</f>
        <v>8474.4000000000015</v>
      </c>
      <c r="G27" s="61">
        <f>SUM(C10*1.5*3)</f>
        <v>8474.4000000000015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25592.688000000002</v>
      </c>
      <c r="D29" s="51"/>
      <c r="E29" s="51">
        <f>SUM(C10*1.51*3)</f>
        <v>8530.8960000000006</v>
      </c>
      <c r="F29" s="51">
        <f>SUM(C10*1.51*3)</f>
        <v>8530.8960000000006</v>
      </c>
      <c r="G29" s="51">
        <f>SUM(C10*1.51*3)</f>
        <v>8530.8960000000006</v>
      </c>
    </row>
    <row r="30" spans="1:7" ht="38.25" x14ac:dyDescent="0.25">
      <c r="A30" s="38">
        <v>1.5</v>
      </c>
      <c r="B30" s="47" t="s">
        <v>77</v>
      </c>
      <c r="C30" s="51">
        <f>SUM(D30:G30)</f>
        <v>29829.887999999999</v>
      </c>
      <c r="D30" s="51"/>
      <c r="E30" s="51">
        <f>SUM(C10*1.76*3)</f>
        <v>9943.2960000000003</v>
      </c>
      <c r="F30" s="51">
        <f>SUM(C10*1.76*3)</f>
        <v>9943.2960000000003</v>
      </c>
      <c r="G30" s="51">
        <f>SUM(C10*1.76*3)</f>
        <v>9943.2960000000003</v>
      </c>
    </row>
    <row r="31" spans="1:7" ht="60" x14ac:dyDescent="0.25">
      <c r="A31" s="24">
        <v>1.6</v>
      </c>
      <c r="B31" s="25" t="s">
        <v>69</v>
      </c>
      <c r="C31" s="29">
        <f>SUM(D31+E31+F31+G31)</f>
        <v>169036.03200000001</v>
      </c>
      <c r="D31" s="29">
        <f>SUM(D33:D36)</f>
        <v>42259.008000000002</v>
      </c>
      <c r="E31" s="29">
        <f>SUM(E33:E36)</f>
        <v>42259.008000000002</v>
      </c>
      <c r="F31" s="29">
        <f>SUM(F33:F36)</f>
        <v>42259.008000000002</v>
      </c>
      <c r="G31" s="29">
        <f>SUM(G33:G36)</f>
        <v>42259.008000000002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42710.976000000002</v>
      </c>
      <c r="D33" s="54">
        <f>SUM(C10*1.89*3)</f>
        <v>10677.744000000001</v>
      </c>
      <c r="E33" s="54">
        <f>SUM(C10*1.89*3)</f>
        <v>10677.744000000001</v>
      </c>
      <c r="F33" s="54">
        <f>SUM(C10*1.89*3)</f>
        <v>10677.744000000001</v>
      </c>
      <c r="G33" s="54">
        <f>SUM(C10*1.89*3)</f>
        <v>10677.744000000001</v>
      </c>
    </row>
    <row r="34" spans="1:8" ht="25.5" x14ac:dyDescent="0.25">
      <c r="A34" s="20"/>
      <c r="B34" s="55" t="s">
        <v>74</v>
      </c>
      <c r="C34" s="53">
        <f>SUM(D34+E34+F34+G34)</f>
        <v>61693.632000000005</v>
      </c>
      <c r="D34" s="54">
        <f>SUM(C10*2.73*3)</f>
        <v>15423.408000000001</v>
      </c>
      <c r="E34" s="54">
        <f>SUM(C10*2.73*3)</f>
        <v>15423.408000000001</v>
      </c>
      <c r="F34" s="54">
        <f>SUM(C10*2.73*3)</f>
        <v>15423.408000000001</v>
      </c>
      <c r="G34" s="54">
        <f>SUM(C10*2.73*3)</f>
        <v>15423.408000000001</v>
      </c>
    </row>
    <row r="35" spans="1:8" x14ac:dyDescent="0.25">
      <c r="A35" s="20"/>
      <c r="B35" s="52" t="s">
        <v>72</v>
      </c>
      <c r="C35" s="53">
        <f>SUM(D35+E35+F35+G35)</f>
        <v>16496.832000000002</v>
      </c>
      <c r="D35" s="54">
        <f>SUM(C10*0.73*3)</f>
        <v>4124.2080000000005</v>
      </c>
      <c r="E35" s="54">
        <f>SUM(C10*0.73*3)</f>
        <v>4124.2080000000005</v>
      </c>
      <c r="F35" s="54">
        <f>SUM(C10*0.73*3)</f>
        <v>4124.2080000000005</v>
      </c>
      <c r="G35" s="54">
        <f>SUM(C10*0.73*3)</f>
        <v>4124.2080000000005</v>
      </c>
    </row>
    <row r="36" spans="1:8" x14ac:dyDescent="0.25">
      <c r="A36" s="20"/>
      <c r="B36" s="44" t="s">
        <v>73</v>
      </c>
      <c r="C36" s="53">
        <f>SUM(D36+E36+F36+G36)</f>
        <v>48134.591999999997</v>
      </c>
      <c r="D36" s="56">
        <f>SUM(C10*2.13*3)</f>
        <v>12033.647999999999</v>
      </c>
      <c r="E36" s="56">
        <f>SUM(C10*2.13*3)</f>
        <v>12033.647999999999</v>
      </c>
      <c r="F36" s="56">
        <f>SUM(C10*2.13*3)</f>
        <v>12033.647999999999</v>
      </c>
      <c r="G36" s="56">
        <f>SUM(C10*2.13*3)</f>
        <v>12033.647999999999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3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41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0"/>
      <c r="D8" s="30"/>
      <c r="E8" s="57"/>
      <c r="F8" s="57"/>
      <c r="G8" s="16"/>
    </row>
    <row r="9" spans="1:7" ht="17.25" x14ac:dyDescent="0.25">
      <c r="C9" s="30" t="s">
        <v>89</v>
      </c>
      <c r="D9" s="30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48">
        <v>2778</v>
      </c>
      <c r="D10" s="30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842484.06</v>
      </c>
      <c r="D15" s="13">
        <f>SUM(G9*C10*3)</f>
        <v>190181.88</v>
      </c>
      <c r="E15" s="31">
        <f>SUM(G10*C10*3)</f>
        <v>217434.06</v>
      </c>
      <c r="F15" s="31">
        <f>SUM(G10*C10*3)</f>
        <v>217434.06</v>
      </c>
      <c r="G15" s="31">
        <f>SUM(G10*C10*3)</f>
        <v>217434.06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842484.06</v>
      </c>
      <c r="D21" s="31">
        <f>SUM(D24:D31)</f>
        <v>190181.88</v>
      </c>
      <c r="E21" s="31">
        <f t="shared" ref="E21:G21" si="0">SUM(E24:E31)</f>
        <v>217434.06</v>
      </c>
      <c r="F21" s="31">
        <f t="shared" si="0"/>
        <v>217434.06</v>
      </c>
      <c r="G21" s="31">
        <f t="shared" si="0"/>
        <v>217434.06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250020</v>
      </c>
      <c r="D24" s="49">
        <f>SUM(C10*7.5*3)</f>
        <v>62505</v>
      </c>
      <c r="E24" s="49">
        <f>SUM(C10*7.5*3)</f>
        <v>62505</v>
      </c>
      <c r="F24" s="49">
        <f>SUM(C10*7.5*3)</f>
        <v>62505</v>
      </c>
      <c r="G24" s="50">
        <f>SUM(C10*7.5*3)</f>
        <v>62505</v>
      </c>
    </row>
    <row r="25" spans="1:7" x14ac:dyDescent="0.25">
      <c r="A25" s="69" t="s">
        <v>79</v>
      </c>
      <c r="B25" s="71" t="s">
        <v>83</v>
      </c>
      <c r="C25" s="59">
        <f>SUM(D25:G26)</f>
        <v>211350.24</v>
      </c>
      <c r="D25" s="59">
        <f>SUM(C10*6.34*3)</f>
        <v>52837.56</v>
      </c>
      <c r="E25" s="59">
        <f>SUM(C10*6.34*3)</f>
        <v>52837.56</v>
      </c>
      <c r="F25" s="59">
        <f>SUM(C10*6.34*3)</f>
        <v>52837.56</v>
      </c>
      <c r="G25" s="61">
        <f>SUM(C10*6.34*3)</f>
        <v>52837.56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50004</v>
      </c>
      <c r="D27" s="61">
        <f>SUM(C10*1.5*3)</f>
        <v>12501</v>
      </c>
      <c r="E27" s="61">
        <f>SUM(C10*1.5*3)</f>
        <v>12501</v>
      </c>
      <c r="F27" s="61">
        <f>SUM(C10*1.5*3)</f>
        <v>12501</v>
      </c>
      <c r="G27" s="61">
        <f>SUM(C10*1.5*3)</f>
        <v>12501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37753.020000000004</v>
      </c>
      <c r="D29" s="51"/>
      <c r="E29" s="51">
        <f>SUM(C10*1.51*3)</f>
        <v>12584.34</v>
      </c>
      <c r="F29" s="51">
        <f>SUM(C10*1.51*3)</f>
        <v>12584.34</v>
      </c>
      <c r="G29" s="51">
        <f>SUM(C10*1.51*3)</f>
        <v>12584.34</v>
      </c>
    </row>
    <row r="30" spans="1:7" ht="38.25" x14ac:dyDescent="0.25">
      <c r="A30" s="38">
        <v>1.5</v>
      </c>
      <c r="B30" s="47" t="s">
        <v>77</v>
      </c>
      <c r="C30" s="51">
        <f>SUM(D30:G30)</f>
        <v>44003.520000000004</v>
      </c>
      <c r="D30" s="51"/>
      <c r="E30" s="51">
        <f>SUM(C10*1.76*3)</f>
        <v>14667.84</v>
      </c>
      <c r="F30" s="51">
        <f>SUM(C10*1.76*3)</f>
        <v>14667.84</v>
      </c>
      <c r="G30" s="51">
        <f>SUM(C10*1.76*3)</f>
        <v>14667.84</v>
      </c>
    </row>
    <row r="31" spans="1:7" ht="60" x14ac:dyDescent="0.25">
      <c r="A31" s="24">
        <v>1.6</v>
      </c>
      <c r="B31" s="25" t="s">
        <v>69</v>
      </c>
      <c r="C31" s="29">
        <f>SUM(D31+E31+F31+G31)</f>
        <v>249353.28</v>
      </c>
      <c r="D31" s="29">
        <f>SUM(D33:D36)</f>
        <v>62338.32</v>
      </c>
      <c r="E31" s="29">
        <f>SUM(E33:E36)</f>
        <v>62338.32</v>
      </c>
      <c r="F31" s="29">
        <f>SUM(F33:F36)</f>
        <v>62338.32</v>
      </c>
      <c r="G31" s="29">
        <f>SUM(G33:G36)</f>
        <v>62338.32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63005.04</v>
      </c>
      <c r="D33" s="54">
        <f>SUM(C10*1.89*3)</f>
        <v>15751.26</v>
      </c>
      <c r="E33" s="54">
        <f>SUM(C10*1.89*3)</f>
        <v>15751.26</v>
      </c>
      <c r="F33" s="54">
        <f>SUM(C10*1.89*3)</f>
        <v>15751.26</v>
      </c>
      <c r="G33" s="54">
        <f>SUM(C10*1.89*3)</f>
        <v>15751.26</v>
      </c>
    </row>
    <row r="34" spans="1:8" ht="25.5" x14ac:dyDescent="0.25">
      <c r="A34" s="20"/>
      <c r="B34" s="55" t="s">
        <v>74</v>
      </c>
      <c r="C34" s="53">
        <f>SUM(D34+E34+F34+G34)</f>
        <v>91007.28</v>
      </c>
      <c r="D34" s="54">
        <f>SUM(C10*2.73*3)</f>
        <v>22751.82</v>
      </c>
      <c r="E34" s="54">
        <f>SUM(C10*2.73*3)</f>
        <v>22751.82</v>
      </c>
      <c r="F34" s="54">
        <f>SUM(C10*2.73*3)</f>
        <v>22751.82</v>
      </c>
      <c r="G34" s="54">
        <f>SUM(C10*2.73*3)</f>
        <v>22751.82</v>
      </c>
    </row>
    <row r="35" spans="1:8" x14ac:dyDescent="0.25">
      <c r="A35" s="20"/>
      <c r="B35" s="52" t="s">
        <v>72</v>
      </c>
      <c r="C35" s="53">
        <f>SUM(D35+E35+F35+G35)</f>
        <v>24335.279999999999</v>
      </c>
      <c r="D35" s="54">
        <f>SUM(C10*0.73*3)</f>
        <v>6083.82</v>
      </c>
      <c r="E35" s="54">
        <f>SUM(C10*0.73*3)</f>
        <v>6083.82</v>
      </c>
      <c r="F35" s="54">
        <f>SUM(C10*0.73*3)</f>
        <v>6083.82</v>
      </c>
      <c r="G35" s="54">
        <f>SUM(C10*0.73*3)</f>
        <v>6083.82</v>
      </c>
    </row>
    <row r="36" spans="1:8" x14ac:dyDescent="0.25">
      <c r="A36" s="20"/>
      <c r="B36" s="44" t="s">
        <v>73</v>
      </c>
      <c r="C36" s="53">
        <f>SUM(D36+E36+F36+G36)</f>
        <v>71005.679999999993</v>
      </c>
      <c r="D36" s="56">
        <f>SUM(C10*2.13*3)</f>
        <v>17751.419999999998</v>
      </c>
      <c r="E36" s="56">
        <f>SUM(C10*2.13*3)</f>
        <v>17751.419999999998</v>
      </c>
      <c r="F36" s="56">
        <f>SUM(C10*2.13*3)</f>
        <v>17751.419999999998</v>
      </c>
      <c r="G36" s="56">
        <f>SUM(C10*2.13*3)</f>
        <v>17751.419999999998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40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14">
        <v>1912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90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579852.24</v>
      </c>
      <c r="D15" s="13">
        <f>SUM(G9*C10*3)</f>
        <v>130895.52000000002</v>
      </c>
      <c r="E15" s="31">
        <f>SUM(G10*C10*3)</f>
        <v>149652.24</v>
      </c>
      <c r="F15" s="31">
        <f>SUM(G10*C10*3)</f>
        <v>149652.24</v>
      </c>
      <c r="G15" s="31">
        <f>SUM(G10*C10*3)</f>
        <v>149652.24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579852.24</v>
      </c>
      <c r="D21" s="31">
        <f>SUM(D24:D31)</f>
        <v>130895.51999999999</v>
      </c>
      <c r="E21" s="31">
        <f t="shared" ref="E21:G21" si="0">SUM(E24:E31)</f>
        <v>149652.24</v>
      </c>
      <c r="F21" s="31">
        <f t="shared" si="0"/>
        <v>149652.24</v>
      </c>
      <c r="G21" s="31">
        <f t="shared" si="0"/>
        <v>149652.24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172080</v>
      </c>
      <c r="D24" s="49">
        <f>SUM(C10*7.5*3)</f>
        <v>43020</v>
      </c>
      <c r="E24" s="49">
        <f>SUM(C10*7.5*3)</f>
        <v>43020</v>
      </c>
      <c r="F24" s="49">
        <f>SUM(C10*7.5*3)</f>
        <v>43020</v>
      </c>
      <c r="G24" s="50">
        <f>SUM(C10*7.5*3)</f>
        <v>43020</v>
      </c>
    </row>
    <row r="25" spans="1:7" x14ac:dyDescent="0.25">
      <c r="A25" s="69" t="s">
        <v>79</v>
      </c>
      <c r="B25" s="71" t="s">
        <v>83</v>
      </c>
      <c r="C25" s="59">
        <f>SUM(D25:G26)</f>
        <v>145464.95999999999</v>
      </c>
      <c r="D25" s="59">
        <f>SUM(C10*6.34*3)</f>
        <v>36366.239999999998</v>
      </c>
      <c r="E25" s="59">
        <f>SUM(C10*6.34*3)</f>
        <v>36366.239999999998</v>
      </c>
      <c r="F25" s="59">
        <f>SUM(C10*6.34*3)</f>
        <v>36366.239999999998</v>
      </c>
      <c r="G25" s="61">
        <f>SUM(C10*6.34*3)</f>
        <v>36366.239999999998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34416</v>
      </c>
      <c r="D27" s="61">
        <f>SUM(C10*1.5*3)</f>
        <v>8604</v>
      </c>
      <c r="E27" s="61">
        <f>SUM(C10*1.5*3)</f>
        <v>8604</v>
      </c>
      <c r="F27" s="61">
        <f>SUM(C10*1.5*3)</f>
        <v>8604</v>
      </c>
      <c r="G27" s="61">
        <f>SUM(C10*1.5*3)</f>
        <v>8604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25984.080000000002</v>
      </c>
      <c r="D29" s="51"/>
      <c r="E29" s="51">
        <f>SUM(C10*1.51*3)</f>
        <v>8661.36</v>
      </c>
      <c r="F29" s="51">
        <f>SUM(C10*1.51*3)</f>
        <v>8661.36</v>
      </c>
      <c r="G29" s="51">
        <f>SUM(C10*1.51*3)</f>
        <v>8661.36</v>
      </c>
    </row>
    <row r="30" spans="1:7" ht="38.25" x14ac:dyDescent="0.25">
      <c r="A30" s="38">
        <v>1.5</v>
      </c>
      <c r="B30" s="47" t="s">
        <v>77</v>
      </c>
      <c r="C30" s="51">
        <f>SUM(D30:G30)</f>
        <v>30286.080000000002</v>
      </c>
      <c r="D30" s="51"/>
      <c r="E30" s="51">
        <f>SUM(C10*1.76*3)</f>
        <v>10095.36</v>
      </c>
      <c r="F30" s="51">
        <f>SUM(C10*1.76*3)</f>
        <v>10095.36</v>
      </c>
      <c r="G30" s="51">
        <f>SUM(C10*1.76*3)</f>
        <v>10095.36</v>
      </c>
    </row>
    <row r="31" spans="1:7" ht="60" x14ac:dyDescent="0.25">
      <c r="A31" s="24">
        <v>1.6</v>
      </c>
      <c r="B31" s="25" t="s">
        <v>69</v>
      </c>
      <c r="C31" s="29">
        <f>SUM(D31+E31+F31+G31)</f>
        <v>171621.12</v>
      </c>
      <c r="D31" s="29">
        <f>SUM(D33:D36)</f>
        <v>42905.279999999999</v>
      </c>
      <c r="E31" s="29">
        <f>SUM(E33:E36)</f>
        <v>42905.279999999999</v>
      </c>
      <c r="F31" s="29">
        <f>SUM(F33:F36)</f>
        <v>42905.279999999999</v>
      </c>
      <c r="G31" s="29">
        <f>SUM(G33:G36)</f>
        <v>42905.279999999999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43364.159999999996</v>
      </c>
      <c r="D33" s="54">
        <f>SUM(C10*1.89*3)</f>
        <v>10841.039999999999</v>
      </c>
      <c r="E33" s="54">
        <f>SUM(C10*1.89*3)</f>
        <v>10841.039999999999</v>
      </c>
      <c r="F33" s="54">
        <f>SUM(C10*1.89*3)</f>
        <v>10841.039999999999</v>
      </c>
      <c r="G33" s="54">
        <f>SUM(C10*1.89*3)</f>
        <v>10841.039999999999</v>
      </c>
    </row>
    <row r="34" spans="1:8" ht="25.5" x14ac:dyDescent="0.25">
      <c r="A34" s="20"/>
      <c r="B34" s="55" t="s">
        <v>74</v>
      </c>
      <c r="C34" s="53">
        <f>SUM(D34+E34+F34+G34)</f>
        <v>62637.120000000003</v>
      </c>
      <c r="D34" s="54">
        <f>SUM(C10*2.73*3)</f>
        <v>15659.28</v>
      </c>
      <c r="E34" s="54">
        <f>SUM(C10*2.73*3)</f>
        <v>15659.28</v>
      </c>
      <c r="F34" s="54">
        <f>SUM(C10*2.73*3)</f>
        <v>15659.28</v>
      </c>
      <c r="G34" s="54">
        <f>SUM(C10*2.73*3)</f>
        <v>15659.28</v>
      </c>
    </row>
    <row r="35" spans="1:8" x14ac:dyDescent="0.25">
      <c r="A35" s="20"/>
      <c r="B35" s="52" t="s">
        <v>72</v>
      </c>
      <c r="C35" s="53">
        <f>SUM(D35+E35+F35+G35)</f>
        <v>16749.12</v>
      </c>
      <c r="D35" s="54">
        <f>SUM(C10*0.73*3)</f>
        <v>4187.28</v>
      </c>
      <c r="E35" s="54">
        <f>SUM(C10*0.73*3)</f>
        <v>4187.28</v>
      </c>
      <c r="F35" s="54">
        <f>SUM(C10*0.73*3)</f>
        <v>4187.28</v>
      </c>
      <c r="G35" s="54">
        <f>SUM(C10*0.73*3)</f>
        <v>4187.28</v>
      </c>
    </row>
    <row r="36" spans="1:8" x14ac:dyDescent="0.25">
      <c r="A36" s="20"/>
      <c r="B36" s="44" t="s">
        <v>73</v>
      </c>
      <c r="C36" s="53">
        <f>SUM(D36+E36+F36+G36)</f>
        <v>48870.720000000001</v>
      </c>
      <c r="D36" s="56">
        <f>SUM(C10*2.13*3)</f>
        <v>12217.68</v>
      </c>
      <c r="E36" s="56">
        <f>SUM(C10*2.13*3)</f>
        <v>12217.68</v>
      </c>
      <c r="F36" s="56">
        <f>SUM(C10*2.13*3)</f>
        <v>12217.68</v>
      </c>
      <c r="G36" s="56">
        <f>SUM(C10*2.13*3)</f>
        <v>12217.68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39</v>
      </c>
      <c r="C6" s="68"/>
      <c r="D6" s="68"/>
      <c r="E6" s="68"/>
      <c r="F6" s="68"/>
      <c r="G6" s="68"/>
    </row>
    <row r="7" spans="1:7" x14ac:dyDescent="0.25">
      <c r="C7" s="57" t="s">
        <v>5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14">
        <v>2221.5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673714.30499999993</v>
      </c>
      <c r="D15" s="13">
        <f>SUM(G9*C10*3)</f>
        <v>152083.88999999998</v>
      </c>
      <c r="E15" s="31">
        <f>SUM(G10*C10*3)</f>
        <v>173876.80499999999</v>
      </c>
      <c r="F15" s="31">
        <f>SUM(G10*C10*3)</f>
        <v>173876.80499999999</v>
      </c>
      <c r="G15" s="31">
        <f>SUM(G10*C10*3)</f>
        <v>173876.80499999999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673714.30499999993</v>
      </c>
      <c r="D21" s="31">
        <f>SUM(D24:D31)</f>
        <v>152083.88999999998</v>
      </c>
      <c r="E21" s="31">
        <f t="shared" ref="E21:G21" si="0">SUM(E24:E31)</f>
        <v>173876.80499999999</v>
      </c>
      <c r="F21" s="31">
        <f t="shared" si="0"/>
        <v>173876.80499999999</v>
      </c>
      <c r="G21" s="31">
        <f t="shared" si="0"/>
        <v>173876.80499999999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199935</v>
      </c>
      <c r="D24" s="49">
        <f>SUM(C10*7.5*3)</f>
        <v>49983.75</v>
      </c>
      <c r="E24" s="49">
        <f>SUM(C10*7.5*3)</f>
        <v>49983.75</v>
      </c>
      <c r="F24" s="49">
        <f>SUM(C10*7.5*3)</f>
        <v>49983.75</v>
      </c>
      <c r="G24" s="50">
        <f>SUM(C10*7.5*3)</f>
        <v>49983.75</v>
      </c>
    </row>
    <row r="25" spans="1:7" x14ac:dyDescent="0.25">
      <c r="A25" s="69" t="s">
        <v>79</v>
      </c>
      <c r="B25" s="71" t="s">
        <v>83</v>
      </c>
      <c r="C25" s="59">
        <f>SUM(D25:G26)</f>
        <v>169011.72</v>
      </c>
      <c r="D25" s="59">
        <f>SUM(C10*6.34*3)</f>
        <v>42252.93</v>
      </c>
      <c r="E25" s="59">
        <f>SUM(C10*6.34*3)</f>
        <v>42252.93</v>
      </c>
      <c r="F25" s="59">
        <f>SUM(C10*6.34*3)</f>
        <v>42252.93</v>
      </c>
      <c r="G25" s="61">
        <f>SUM(C10*6.34*3)</f>
        <v>42252.93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39987</v>
      </c>
      <c r="D27" s="61">
        <f>SUM(C10*1.5*3)</f>
        <v>9996.75</v>
      </c>
      <c r="E27" s="61">
        <f>SUM(C10*1.5*3)</f>
        <v>9996.75</v>
      </c>
      <c r="F27" s="61">
        <f>SUM(C10*1.5*3)</f>
        <v>9996.75</v>
      </c>
      <c r="G27" s="61">
        <f>SUM(C10*1.5*3)</f>
        <v>9996.75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30190.185000000001</v>
      </c>
      <c r="D29" s="51"/>
      <c r="E29" s="51">
        <f>SUM(C10*1.51*3)</f>
        <v>10063.395</v>
      </c>
      <c r="F29" s="51">
        <f>SUM(C10*1.51*3)</f>
        <v>10063.395</v>
      </c>
      <c r="G29" s="51">
        <f>SUM(C10*1.51*3)</f>
        <v>10063.395</v>
      </c>
    </row>
    <row r="30" spans="1:7" ht="38.25" x14ac:dyDescent="0.25">
      <c r="A30" s="38">
        <v>1.5</v>
      </c>
      <c r="B30" s="47" t="s">
        <v>77</v>
      </c>
      <c r="C30" s="51">
        <f>SUM(D30:G30)</f>
        <v>35188.559999999998</v>
      </c>
      <c r="D30" s="51"/>
      <c r="E30" s="51">
        <f>SUM(C10*1.76*3)</f>
        <v>11729.52</v>
      </c>
      <c r="F30" s="51">
        <f>SUM(C10*1.76*3)</f>
        <v>11729.52</v>
      </c>
      <c r="G30" s="51">
        <f>SUM(C10*1.76*3)</f>
        <v>11729.52</v>
      </c>
    </row>
    <row r="31" spans="1:7" ht="60" x14ac:dyDescent="0.25">
      <c r="A31" s="24">
        <v>1.6</v>
      </c>
      <c r="B31" s="25" t="s">
        <v>69</v>
      </c>
      <c r="C31" s="29">
        <f>SUM(D31+E31+F31+G31)</f>
        <v>199401.84</v>
      </c>
      <c r="D31" s="29">
        <f>SUM(D33:D36)</f>
        <v>49850.46</v>
      </c>
      <c r="E31" s="29">
        <f>SUM(E33:E36)</f>
        <v>49850.46</v>
      </c>
      <c r="F31" s="29">
        <f>SUM(F33:F36)</f>
        <v>49850.46</v>
      </c>
      <c r="G31" s="29">
        <f>SUM(G33:G36)</f>
        <v>49850.46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50383.62</v>
      </c>
      <c r="D33" s="54">
        <f>SUM(C10*1.89*3)</f>
        <v>12595.905000000001</v>
      </c>
      <c r="E33" s="54">
        <f>SUM(C10*1.89*3)</f>
        <v>12595.905000000001</v>
      </c>
      <c r="F33" s="54">
        <f>SUM(C10*1.89*3)</f>
        <v>12595.905000000001</v>
      </c>
      <c r="G33" s="54">
        <f>SUM(C10*1.89*3)</f>
        <v>12595.905000000001</v>
      </c>
    </row>
    <row r="34" spans="1:8" ht="25.5" x14ac:dyDescent="0.25">
      <c r="A34" s="20"/>
      <c r="B34" s="55" t="s">
        <v>74</v>
      </c>
      <c r="C34" s="53">
        <f>SUM(D34+E34+F34+G34)</f>
        <v>72776.34</v>
      </c>
      <c r="D34" s="54">
        <f>SUM(C10*2.73*3)</f>
        <v>18194.084999999999</v>
      </c>
      <c r="E34" s="54">
        <f>SUM(C10*2.73*3)</f>
        <v>18194.084999999999</v>
      </c>
      <c r="F34" s="54">
        <f>SUM(C10*2.73*3)</f>
        <v>18194.084999999999</v>
      </c>
      <c r="G34" s="54">
        <f>SUM(C10*2.73*3)</f>
        <v>18194.084999999999</v>
      </c>
    </row>
    <row r="35" spans="1:8" x14ac:dyDescent="0.25">
      <c r="A35" s="20"/>
      <c r="B35" s="52" t="s">
        <v>72</v>
      </c>
      <c r="C35" s="53">
        <f>SUM(D35+E35+F35+G35)</f>
        <v>19460.34</v>
      </c>
      <c r="D35" s="54">
        <f>SUM(C10*0.73*3)</f>
        <v>4865.085</v>
      </c>
      <c r="E35" s="54">
        <f>SUM(C10*0.73*3)</f>
        <v>4865.085</v>
      </c>
      <c r="F35" s="54">
        <f>SUM(C10*0.73*3)</f>
        <v>4865.085</v>
      </c>
      <c r="G35" s="54">
        <f>SUM(C10*0.73*3)</f>
        <v>4865.085</v>
      </c>
    </row>
    <row r="36" spans="1:8" x14ac:dyDescent="0.25">
      <c r="A36" s="20"/>
      <c r="B36" s="44" t="s">
        <v>73</v>
      </c>
      <c r="C36" s="53">
        <f>SUM(D36+E36+F36+G36)</f>
        <v>56781.54</v>
      </c>
      <c r="D36" s="56">
        <f>SUM(C10*2.13*3)</f>
        <v>14195.385</v>
      </c>
      <c r="E36" s="56">
        <f>SUM(C10*2.13*3)</f>
        <v>14195.385</v>
      </c>
      <c r="F36" s="56">
        <f>SUM(C10*2.13*3)</f>
        <v>14195.385</v>
      </c>
      <c r="G36" s="56">
        <f>SUM(C10*2.13*3)</f>
        <v>14195.385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3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38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ht="17.25" x14ac:dyDescent="0.25">
      <c r="C8" s="14"/>
      <c r="D8" s="14"/>
      <c r="E8" s="57" t="s">
        <v>21</v>
      </c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14">
        <v>2015.8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611331.66599999997</v>
      </c>
      <c r="D15" s="13">
        <f>SUM(G9*C10*3)</f>
        <v>138001.66800000001</v>
      </c>
      <c r="E15" s="31">
        <f>SUM(G10*C10*3)</f>
        <v>157776.666</v>
      </c>
      <c r="F15" s="31">
        <f>SUM(G10*C10*3)</f>
        <v>157776.666</v>
      </c>
      <c r="G15" s="31">
        <f>SUM(G10*C10*3)</f>
        <v>157776.666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611331.66599999997</v>
      </c>
      <c r="D21" s="31">
        <f>SUM(D24:D31)</f>
        <v>138001.66800000001</v>
      </c>
      <c r="E21" s="31">
        <f t="shared" ref="E21:G21" si="0">SUM(E24:E31)</f>
        <v>157776.666</v>
      </c>
      <c r="F21" s="31">
        <f t="shared" si="0"/>
        <v>157776.666</v>
      </c>
      <c r="G21" s="31">
        <f t="shared" si="0"/>
        <v>157776.666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181422</v>
      </c>
      <c r="D24" s="49">
        <f>SUM(C10*7.5*3)</f>
        <v>45355.5</v>
      </c>
      <c r="E24" s="49">
        <f>SUM(C10*7.5*3)</f>
        <v>45355.5</v>
      </c>
      <c r="F24" s="49">
        <f>SUM(C10*7.5*3)</f>
        <v>45355.5</v>
      </c>
      <c r="G24" s="50">
        <f>SUM(C10*7.5*3)</f>
        <v>45355.5</v>
      </c>
    </row>
    <row r="25" spans="1:7" x14ac:dyDescent="0.25">
      <c r="A25" s="69" t="s">
        <v>79</v>
      </c>
      <c r="B25" s="71" t="s">
        <v>83</v>
      </c>
      <c r="C25" s="59">
        <f>SUM(D25:G26)</f>
        <v>153362.06399999998</v>
      </c>
      <c r="D25" s="59">
        <f>SUM(C10*6.34*3)</f>
        <v>38340.515999999996</v>
      </c>
      <c r="E25" s="59">
        <f>SUM(C10*6.34*3)</f>
        <v>38340.515999999996</v>
      </c>
      <c r="F25" s="59">
        <f>SUM(C10*6.34*3)</f>
        <v>38340.515999999996</v>
      </c>
      <c r="G25" s="61">
        <f>SUM(C10*6.34*3)</f>
        <v>38340.515999999996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36284.399999999994</v>
      </c>
      <c r="D27" s="61">
        <f>SUM(C10*1.5*3)</f>
        <v>9071.0999999999985</v>
      </c>
      <c r="E27" s="61">
        <f>SUM(C10*1.5*3)</f>
        <v>9071.0999999999985</v>
      </c>
      <c r="F27" s="61">
        <f>SUM(C10*1.5*3)</f>
        <v>9071.0999999999985</v>
      </c>
      <c r="G27" s="61">
        <f>SUM(C10*1.5*3)</f>
        <v>9071.0999999999985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27394.722000000002</v>
      </c>
      <c r="D29" s="51"/>
      <c r="E29" s="51">
        <f>SUM(C10*1.51*3)</f>
        <v>9131.5740000000005</v>
      </c>
      <c r="F29" s="51">
        <f>SUM(C10*1.51*3)</f>
        <v>9131.5740000000005</v>
      </c>
      <c r="G29" s="51">
        <f>SUM(C10*1.51*3)</f>
        <v>9131.5740000000005</v>
      </c>
    </row>
    <row r="30" spans="1:7" ht="38.25" x14ac:dyDescent="0.25">
      <c r="A30" s="38">
        <v>1.5</v>
      </c>
      <c r="B30" s="47" t="s">
        <v>77</v>
      </c>
      <c r="C30" s="51">
        <f>SUM(D30:G30)</f>
        <v>31930.271999999997</v>
      </c>
      <c r="D30" s="51"/>
      <c r="E30" s="51">
        <f>SUM(C10*1.76*3)</f>
        <v>10643.423999999999</v>
      </c>
      <c r="F30" s="51">
        <f>SUM(C10*1.76*3)</f>
        <v>10643.423999999999</v>
      </c>
      <c r="G30" s="51">
        <f>SUM(C10*1.76*3)</f>
        <v>10643.423999999999</v>
      </c>
    </row>
    <row r="31" spans="1:7" ht="60" x14ac:dyDescent="0.25">
      <c r="A31" s="24">
        <v>1.6</v>
      </c>
      <c r="B31" s="25" t="s">
        <v>69</v>
      </c>
      <c r="C31" s="29">
        <f>SUM(D31+E31+F31+G31)</f>
        <v>180938.20799999998</v>
      </c>
      <c r="D31" s="29">
        <f>SUM(D33:D36)</f>
        <v>45234.551999999996</v>
      </c>
      <c r="E31" s="29">
        <f>SUM(E33:E36)</f>
        <v>45234.551999999996</v>
      </c>
      <c r="F31" s="29">
        <f>SUM(F33:F36)</f>
        <v>45234.551999999996</v>
      </c>
      <c r="G31" s="29">
        <f>SUM(G33:G36)</f>
        <v>45234.551999999996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45718.343999999997</v>
      </c>
      <c r="D33" s="54">
        <f>SUM(C10*1.89*3)</f>
        <v>11429.585999999999</v>
      </c>
      <c r="E33" s="54">
        <f>SUM(C10*1.89*3)</f>
        <v>11429.585999999999</v>
      </c>
      <c r="F33" s="54">
        <f>SUM(C10*1.89*3)</f>
        <v>11429.585999999999</v>
      </c>
      <c r="G33" s="54">
        <f>SUM(C10*1.89*3)</f>
        <v>11429.585999999999</v>
      </c>
    </row>
    <row r="34" spans="1:8" ht="25.5" x14ac:dyDescent="0.25">
      <c r="A34" s="20"/>
      <c r="B34" s="55" t="s">
        <v>74</v>
      </c>
      <c r="C34" s="53">
        <f>SUM(D34+E34+F34+G34)</f>
        <v>66037.608000000007</v>
      </c>
      <c r="D34" s="54">
        <f>SUM(C10*2.73*3)</f>
        <v>16509.402000000002</v>
      </c>
      <c r="E34" s="54">
        <f>SUM(C10*2.73*3)</f>
        <v>16509.402000000002</v>
      </c>
      <c r="F34" s="54">
        <f>SUM(C10*2.73*3)</f>
        <v>16509.402000000002</v>
      </c>
      <c r="G34" s="54">
        <f>SUM(C10*2.73*3)</f>
        <v>16509.402000000002</v>
      </c>
    </row>
    <row r="35" spans="1:8" x14ac:dyDescent="0.25">
      <c r="A35" s="20"/>
      <c r="B35" s="52" t="s">
        <v>72</v>
      </c>
      <c r="C35" s="53">
        <f>SUM(D35+E35+F35+G35)</f>
        <v>17658.407999999999</v>
      </c>
      <c r="D35" s="54">
        <f>SUM(C10*0.73*3)</f>
        <v>4414.6019999999999</v>
      </c>
      <c r="E35" s="54">
        <f>SUM(C10*0.73*3)</f>
        <v>4414.6019999999999</v>
      </c>
      <c r="F35" s="54">
        <f>SUM(C10*0.73*3)</f>
        <v>4414.6019999999999</v>
      </c>
      <c r="G35" s="54">
        <f>SUM(C10*0.73*3)</f>
        <v>4414.6019999999999</v>
      </c>
    </row>
    <row r="36" spans="1:8" x14ac:dyDescent="0.25">
      <c r="A36" s="20"/>
      <c r="B36" s="44" t="s">
        <v>73</v>
      </c>
      <c r="C36" s="53">
        <f>SUM(D36+E36+F36+G36)</f>
        <v>51523.847999999998</v>
      </c>
      <c r="D36" s="56">
        <f>SUM(C10*2.13*3)</f>
        <v>12880.962</v>
      </c>
      <c r="E36" s="56">
        <f>SUM(C10*2.13*3)</f>
        <v>12880.962</v>
      </c>
      <c r="F36" s="56">
        <f>SUM(C10*2.13*3)</f>
        <v>12880.962</v>
      </c>
      <c r="G36" s="56">
        <f>SUM(C10*2.13*3)</f>
        <v>12880.962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37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14">
        <v>5732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1738343.6400000001</v>
      </c>
      <c r="D15" s="13">
        <f>SUM(G9*C10*3)</f>
        <v>392412.72000000003</v>
      </c>
      <c r="E15" s="31">
        <f>SUM(G10*C10*3)</f>
        <v>448643.64</v>
      </c>
      <c r="F15" s="31">
        <f>SUM(G10*C10*3)</f>
        <v>448643.64</v>
      </c>
      <c r="G15" s="31">
        <f>SUM(G10*C10*3)</f>
        <v>448643.64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1738343.64</v>
      </c>
      <c r="D21" s="31">
        <f>SUM(D24:D31)</f>
        <v>392412.72000000003</v>
      </c>
      <c r="E21" s="31">
        <f t="shared" ref="E21:G21" si="0">SUM(E24:E31)</f>
        <v>448643.64000000007</v>
      </c>
      <c r="F21" s="31">
        <f t="shared" si="0"/>
        <v>448643.64000000007</v>
      </c>
      <c r="G21" s="31">
        <f t="shared" si="0"/>
        <v>448643.64000000007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515880</v>
      </c>
      <c r="D24" s="49">
        <f>SUM(C10*7.5*3)</f>
        <v>128970</v>
      </c>
      <c r="E24" s="49">
        <f>SUM(C10*7.5*3)</f>
        <v>128970</v>
      </c>
      <c r="F24" s="49">
        <f>SUM(C10*7.5*3)</f>
        <v>128970</v>
      </c>
      <c r="G24" s="50">
        <f>SUM(C10*7.5*3)</f>
        <v>128970</v>
      </c>
    </row>
    <row r="25" spans="1:7" x14ac:dyDescent="0.25">
      <c r="A25" s="69" t="s">
        <v>79</v>
      </c>
      <c r="B25" s="71" t="s">
        <v>83</v>
      </c>
      <c r="C25" s="59">
        <f>SUM(D25:G26)</f>
        <v>436090.55999999994</v>
      </c>
      <c r="D25" s="59">
        <f>SUM(C10*6.34*3)</f>
        <v>109022.63999999998</v>
      </c>
      <c r="E25" s="59">
        <f>SUM(C10*6.34*3)</f>
        <v>109022.63999999998</v>
      </c>
      <c r="F25" s="59">
        <f>SUM(C10*6.34*3)</f>
        <v>109022.63999999998</v>
      </c>
      <c r="G25" s="61">
        <f>SUM(C10*6.34*3)</f>
        <v>109022.63999999998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103176</v>
      </c>
      <c r="D27" s="61">
        <f>SUM(C10*1.5*3)</f>
        <v>25794</v>
      </c>
      <c r="E27" s="61">
        <f>SUM(C10*1.5*3)</f>
        <v>25794</v>
      </c>
      <c r="F27" s="61">
        <f>SUM(C10*1.5*3)</f>
        <v>25794</v>
      </c>
      <c r="G27" s="61">
        <f>SUM(C10*1.5*3)</f>
        <v>25794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77897.88</v>
      </c>
      <c r="D29" s="51"/>
      <c r="E29" s="51">
        <f>SUM(C10*1.51*3)</f>
        <v>25965.96</v>
      </c>
      <c r="F29" s="51">
        <f>SUM(C10*1.51*3)</f>
        <v>25965.96</v>
      </c>
      <c r="G29" s="51">
        <f>SUM(C10*1.51*3)</f>
        <v>25965.96</v>
      </c>
    </row>
    <row r="30" spans="1:7" ht="38.25" x14ac:dyDescent="0.25">
      <c r="A30" s="38">
        <v>1.5</v>
      </c>
      <c r="B30" s="47" t="s">
        <v>77</v>
      </c>
      <c r="C30" s="51">
        <f>SUM(D30:G30)</f>
        <v>90794.880000000005</v>
      </c>
      <c r="D30" s="51"/>
      <c r="E30" s="51">
        <f>SUM(C10*1.76*3)</f>
        <v>30264.959999999999</v>
      </c>
      <c r="F30" s="51">
        <f>SUM(C10*1.76*3)</f>
        <v>30264.959999999999</v>
      </c>
      <c r="G30" s="51">
        <f>SUM(C10*1.76*3)</f>
        <v>30264.959999999999</v>
      </c>
    </row>
    <row r="31" spans="1:7" ht="60" x14ac:dyDescent="0.25">
      <c r="A31" s="24">
        <v>1.6</v>
      </c>
      <c r="B31" s="25" t="s">
        <v>69</v>
      </c>
      <c r="C31" s="29">
        <f>SUM(D31+E31+F31+G31)</f>
        <v>514504.32</v>
      </c>
      <c r="D31" s="29">
        <f>SUM(D33:D36)</f>
        <v>128626.08</v>
      </c>
      <c r="E31" s="29">
        <f>SUM(E33:E36)</f>
        <v>128626.08</v>
      </c>
      <c r="F31" s="29">
        <f>SUM(F33:F36)</f>
        <v>128626.08</v>
      </c>
      <c r="G31" s="29">
        <f>SUM(G33:G36)</f>
        <v>128626.08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130001.76</v>
      </c>
      <c r="D33" s="54">
        <f>SUM(C10*1.89*3)</f>
        <v>32500.44</v>
      </c>
      <c r="E33" s="54">
        <f>SUM(C10*1.89*3)</f>
        <v>32500.44</v>
      </c>
      <c r="F33" s="54">
        <f>SUM(C10*1.89*3)</f>
        <v>32500.44</v>
      </c>
      <c r="G33" s="54">
        <f>SUM(C10*1.89*3)</f>
        <v>32500.44</v>
      </c>
    </row>
    <row r="34" spans="1:8" ht="25.5" x14ac:dyDescent="0.25">
      <c r="A34" s="20"/>
      <c r="B34" s="55" t="s">
        <v>74</v>
      </c>
      <c r="C34" s="53">
        <f>SUM(D34+E34+F34+G34)</f>
        <v>187780.32</v>
      </c>
      <c r="D34" s="54">
        <f>SUM(C10*2.73*3)</f>
        <v>46945.08</v>
      </c>
      <c r="E34" s="54">
        <f>SUM(C10*2.73*3)</f>
        <v>46945.08</v>
      </c>
      <c r="F34" s="54">
        <f>SUM(C10*2.73*3)</f>
        <v>46945.08</v>
      </c>
      <c r="G34" s="54">
        <f>SUM(C10*2.73*3)</f>
        <v>46945.08</v>
      </c>
    </row>
    <row r="35" spans="1:8" x14ac:dyDescent="0.25">
      <c r="A35" s="20"/>
      <c r="B35" s="52" t="s">
        <v>72</v>
      </c>
      <c r="C35" s="53">
        <f>SUM(D35+E35+F35+G35)</f>
        <v>50212.319999999992</v>
      </c>
      <c r="D35" s="54">
        <f>SUM(C10*0.73*3)</f>
        <v>12553.079999999998</v>
      </c>
      <c r="E35" s="54">
        <f>SUM(C10*0.73*3)</f>
        <v>12553.079999999998</v>
      </c>
      <c r="F35" s="54">
        <f>SUM(C10*0.73*3)</f>
        <v>12553.079999999998</v>
      </c>
      <c r="G35" s="54">
        <f>SUM(C10*0.73*3)</f>
        <v>12553.079999999998</v>
      </c>
    </row>
    <row r="36" spans="1:8" x14ac:dyDescent="0.25">
      <c r="A36" s="20"/>
      <c r="B36" s="44" t="s">
        <v>73</v>
      </c>
      <c r="C36" s="53">
        <f>SUM(D36+E36+F36+G36)</f>
        <v>146509.91999999998</v>
      </c>
      <c r="D36" s="56">
        <f>SUM(C10*2.13*3)</f>
        <v>36627.479999999996</v>
      </c>
      <c r="E36" s="56">
        <f>SUM(C10*2.13*3)</f>
        <v>36627.479999999996</v>
      </c>
      <c r="F36" s="56">
        <f>SUM(C10*2.13*3)</f>
        <v>36627.479999999996</v>
      </c>
      <c r="G36" s="56">
        <f>SUM(C10*2.13*3)</f>
        <v>36627.479999999996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3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1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36</v>
      </c>
      <c r="C6" s="68"/>
      <c r="D6" s="68"/>
      <c r="E6" s="68"/>
      <c r="F6" s="68"/>
      <c r="G6" s="68"/>
    </row>
    <row r="7" spans="1:7" x14ac:dyDescent="0.25">
      <c r="C7" s="57" t="s">
        <v>5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14">
        <v>2796.5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848094.55499999993</v>
      </c>
      <c r="D15" s="13">
        <f>SUM(G9*C10*3)</f>
        <v>191448.38999999998</v>
      </c>
      <c r="E15" s="31">
        <f>SUM(G10*C10*3)</f>
        <v>218882.05499999999</v>
      </c>
      <c r="F15" s="31">
        <f>SUM(G10*C10*3)</f>
        <v>218882.05499999999</v>
      </c>
      <c r="G15" s="31">
        <f>SUM(G10*C10*3)</f>
        <v>218882.05499999999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848094.55500000005</v>
      </c>
      <c r="D21" s="31">
        <f>SUM(D24:D31)</f>
        <v>191448.39</v>
      </c>
      <c r="E21" s="31">
        <f t="shared" ref="E21:G21" si="0">SUM(E24:E31)</f>
        <v>218882.05499999999</v>
      </c>
      <c r="F21" s="31">
        <f t="shared" si="0"/>
        <v>218882.05499999999</v>
      </c>
      <c r="G21" s="31">
        <f t="shared" si="0"/>
        <v>218882.05499999999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251685</v>
      </c>
      <c r="D24" s="49">
        <f>SUM(C10*7.5*3)</f>
        <v>62921.25</v>
      </c>
      <c r="E24" s="49">
        <f>SUM(C10*7.5*3)</f>
        <v>62921.25</v>
      </c>
      <c r="F24" s="49">
        <f>SUM(C10*7.5*3)</f>
        <v>62921.25</v>
      </c>
      <c r="G24" s="50">
        <f>SUM(C10*7.5*3)</f>
        <v>62921.25</v>
      </c>
    </row>
    <row r="25" spans="1:7" x14ac:dyDescent="0.25">
      <c r="A25" s="69" t="s">
        <v>79</v>
      </c>
      <c r="B25" s="71" t="s">
        <v>83</v>
      </c>
      <c r="C25" s="59">
        <f>SUM(D25:G26)</f>
        <v>212757.72000000003</v>
      </c>
      <c r="D25" s="59">
        <f>SUM(C10*6.34*3)</f>
        <v>53189.430000000008</v>
      </c>
      <c r="E25" s="59">
        <f>SUM(C10*6.34*3)</f>
        <v>53189.430000000008</v>
      </c>
      <c r="F25" s="59">
        <f>SUM(C10*6.34*3)</f>
        <v>53189.430000000008</v>
      </c>
      <c r="G25" s="61">
        <f>SUM(C10*6.34*3)</f>
        <v>53189.430000000008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50337</v>
      </c>
      <c r="D27" s="61">
        <f>SUM(C10*1.5*3)</f>
        <v>12584.25</v>
      </c>
      <c r="E27" s="61">
        <f>SUM(C10*1.5*3)</f>
        <v>12584.25</v>
      </c>
      <c r="F27" s="61">
        <f>SUM(C10*1.5*3)</f>
        <v>12584.25</v>
      </c>
      <c r="G27" s="61">
        <f>SUM(C10*1.5*3)</f>
        <v>12584.25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38004.434999999998</v>
      </c>
      <c r="D29" s="51"/>
      <c r="E29" s="51">
        <f>SUM(C10*1.51*3)</f>
        <v>12668.145</v>
      </c>
      <c r="F29" s="51">
        <f>SUM(C10*1.51*3)</f>
        <v>12668.145</v>
      </c>
      <c r="G29" s="51">
        <f>SUM(C10*1.51*3)</f>
        <v>12668.145</v>
      </c>
    </row>
    <row r="30" spans="1:7" ht="38.25" x14ac:dyDescent="0.25">
      <c r="A30" s="38">
        <v>1.5</v>
      </c>
      <c r="B30" s="47" t="s">
        <v>77</v>
      </c>
      <c r="C30" s="51">
        <f>SUM(D30:G30)</f>
        <v>44296.56</v>
      </c>
      <c r="D30" s="51"/>
      <c r="E30" s="51">
        <f>SUM(C10*1.76*3)</f>
        <v>14765.52</v>
      </c>
      <c r="F30" s="51">
        <f>SUM(C10*1.76*3)</f>
        <v>14765.52</v>
      </c>
      <c r="G30" s="51">
        <f>SUM(C10*1.76*3)</f>
        <v>14765.52</v>
      </c>
    </row>
    <row r="31" spans="1:7" ht="60" x14ac:dyDescent="0.25">
      <c r="A31" s="24">
        <v>1.6</v>
      </c>
      <c r="B31" s="25" t="s">
        <v>69</v>
      </c>
      <c r="C31" s="29">
        <f>SUM(D31+E31+F31+G31)</f>
        <v>251013.84</v>
      </c>
      <c r="D31" s="29">
        <f>SUM(D33:D36)</f>
        <v>62753.46</v>
      </c>
      <c r="E31" s="29">
        <f>SUM(E33:E36)</f>
        <v>62753.46</v>
      </c>
      <c r="F31" s="29">
        <f>SUM(F33:F36)</f>
        <v>62753.46</v>
      </c>
      <c r="G31" s="29">
        <f>SUM(G33:G36)</f>
        <v>62753.46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63424.619999999995</v>
      </c>
      <c r="D33" s="54">
        <f>SUM(C10*1.89*3)</f>
        <v>15856.154999999999</v>
      </c>
      <c r="E33" s="54">
        <f>SUM(C10*1.89*3)</f>
        <v>15856.154999999999</v>
      </c>
      <c r="F33" s="54">
        <f>SUM(C10*1.89*3)</f>
        <v>15856.154999999999</v>
      </c>
      <c r="G33" s="54">
        <f>SUM(C10*1.89*3)</f>
        <v>15856.154999999999</v>
      </c>
    </row>
    <row r="34" spans="1:8" ht="25.5" x14ac:dyDescent="0.25">
      <c r="A34" s="20"/>
      <c r="B34" s="55" t="s">
        <v>74</v>
      </c>
      <c r="C34" s="53">
        <f>SUM(D34+E34+F34+G34)</f>
        <v>91613.34</v>
      </c>
      <c r="D34" s="54">
        <f>SUM(C10*2.73*3)</f>
        <v>22903.334999999999</v>
      </c>
      <c r="E34" s="54">
        <f>SUM(C10*2.73*3)</f>
        <v>22903.334999999999</v>
      </c>
      <c r="F34" s="54">
        <f>SUM(C10*2.73*3)</f>
        <v>22903.334999999999</v>
      </c>
      <c r="G34" s="54">
        <f>SUM(C10*2.73*3)</f>
        <v>22903.334999999999</v>
      </c>
    </row>
    <row r="35" spans="1:8" x14ac:dyDescent="0.25">
      <c r="A35" s="20"/>
      <c r="B35" s="52" t="s">
        <v>72</v>
      </c>
      <c r="C35" s="53">
        <f>SUM(D35+E35+F35+G35)</f>
        <v>24497.34</v>
      </c>
      <c r="D35" s="54">
        <f>SUM(C10*0.73*3)</f>
        <v>6124.335</v>
      </c>
      <c r="E35" s="54">
        <f>SUM(C10*0.73*3)</f>
        <v>6124.335</v>
      </c>
      <c r="F35" s="54">
        <f>SUM(C10*0.73*3)</f>
        <v>6124.335</v>
      </c>
      <c r="G35" s="54">
        <f>SUM(C10*0.73*3)</f>
        <v>6124.335</v>
      </c>
    </row>
    <row r="36" spans="1:8" x14ac:dyDescent="0.25">
      <c r="A36" s="20"/>
      <c r="B36" s="44" t="s">
        <v>73</v>
      </c>
      <c r="C36" s="53">
        <f>SUM(D36+E36+F36+G36)</f>
        <v>71478.540000000008</v>
      </c>
      <c r="D36" s="56">
        <f>SUM(C10*2.13*3)</f>
        <v>17869.635000000002</v>
      </c>
      <c r="E36" s="56">
        <f>SUM(C10*2.13*3)</f>
        <v>17869.635000000002</v>
      </c>
      <c r="F36" s="56">
        <f>SUM(C10*2.13*3)</f>
        <v>17869.635000000002</v>
      </c>
      <c r="G36" s="56">
        <f>SUM(C10*2.13*3)</f>
        <v>17869.635000000002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0" workbookViewId="0">
      <selection activeCell="B35" sqref="B35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62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ht="17.25" x14ac:dyDescent="0.25">
      <c r="C8" s="40"/>
      <c r="D8" s="40"/>
      <c r="E8" s="57" t="s">
        <v>21</v>
      </c>
      <c r="F8" s="57"/>
      <c r="G8" s="16"/>
    </row>
    <row r="9" spans="1:7" x14ac:dyDescent="0.25">
      <c r="C9" s="40" t="s">
        <v>89</v>
      </c>
      <c r="D9" s="36"/>
      <c r="E9" s="36"/>
      <c r="F9" s="36" t="s">
        <v>95</v>
      </c>
      <c r="G9" s="40">
        <v>17.47</v>
      </c>
    </row>
    <row r="10" spans="1:7" ht="17.25" x14ac:dyDescent="0.25">
      <c r="B10" s="16" t="s">
        <v>85</v>
      </c>
      <c r="C10" s="40">
        <v>754.9</v>
      </c>
      <c r="D10" s="40"/>
      <c r="E10" s="57" t="s">
        <v>94</v>
      </c>
      <c r="F10" s="57"/>
      <c r="G10" s="40">
        <v>20.74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180473.943</v>
      </c>
      <c r="D15" s="31">
        <f>SUM(G9*C10*3)</f>
        <v>39564.308999999994</v>
      </c>
      <c r="E15" s="31">
        <f>SUM(G10*C10*3)</f>
        <v>46969.877999999997</v>
      </c>
      <c r="F15" s="31">
        <f>SUM(G10*C10*3)</f>
        <v>46969.877999999997</v>
      </c>
      <c r="G15" s="31">
        <f>SUM(G10*C10*3)</f>
        <v>46969.877999999997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180473.943</v>
      </c>
      <c r="D21" s="31">
        <f>SUM(D24+D25+D27+D31)</f>
        <v>39564.309000000001</v>
      </c>
      <c r="E21" s="31">
        <f t="shared" ref="E21:G21" si="0">SUM(E24:E31)</f>
        <v>46969.878000000004</v>
      </c>
      <c r="F21" s="31">
        <f t="shared" si="0"/>
        <v>46969.878000000004</v>
      </c>
      <c r="G21" s="31">
        <f t="shared" si="0"/>
        <v>46969.878000000004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67941</v>
      </c>
      <c r="D24" s="49">
        <f>SUM(C10*7.5*3)</f>
        <v>16985.25</v>
      </c>
      <c r="E24" s="49">
        <f>SUM(C10*7.5*3)</f>
        <v>16985.25</v>
      </c>
      <c r="F24" s="49">
        <f>SUM(C10*7.5*3)</f>
        <v>16985.25</v>
      </c>
      <c r="G24" s="50">
        <f>SUM(C10*7.5*3)</f>
        <v>16985.25</v>
      </c>
    </row>
    <row r="25" spans="1:7" x14ac:dyDescent="0.25">
      <c r="A25" s="69" t="s">
        <v>79</v>
      </c>
      <c r="B25" s="71" t="s">
        <v>83</v>
      </c>
      <c r="C25" s="59">
        <f>SUM(D25:G26)</f>
        <v>57432.792000000001</v>
      </c>
      <c r="D25" s="59">
        <f>SUM(C10*6.34*3)</f>
        <v>14358.198</v>
      </c>
      <c r="E25" s="59">
        <f>SUM(C10*6.34*3)</f>
        <v>14358.198</v>
      </c>
      <c r="F25" s="59">
        <f>SUM(C10*6.34*3)</f>
        <v>14358.198</v>
      </c>
      <c r="G25" s="61">
        <f>SUM(C10*6.34*3)</f>
        <v>14358.198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13588.199999999999</v>
      </c>
      <c r="D27" s="61">
        <f>SUM(C10*1.5*3)</f>
        <v>3397.0499999999997</v>
      </c>
      <c r="E27" s="61">
        <f>SUM(C10*1.5*3)</f>
        <v>3397.0499999999997</v>
      </c>
      <c r="F27" s="61">
        <f>SUM(C10*1.5*3)</f>
        <v>3397.0499999999997</v>
      </c>
      <c r="G27" s="61">
        <f>SUM(C10*1.5*3)</f>
        <v>3397.0499999999997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10259.090999999999</v>
      </c>
      <c r="D29" s="51"/>
      <c r="E29" s="51">
        <f>SUM(C10*1.51*3)</f>
        <v>3419.6969999999997</v>
      </c>
      <c r="F29" s="51">
        <f>SUM(C10*1.51*3)</f>
        <v>3419.6969999999997</v>
      </c>
      <c r="G29" s="51">
        <f>SUM(C10*1.51*3)</f>
        <v>3419.6969999999997</v>
      </c>
    </row>
    <row r="30" spans="1:7" ht="38.25" x14ac:dyDescent="0.25">
      <c r="A30" s="41">
        <v>1.5</v>
      </c>
      <c r="B30" s="47" t="s">
        <v>77</v>
      </c>
      <c r="C30" s="51">
        <f>SUM(D30:G30)</f>
        <v>11957.616000000002</v>
      </c>
      <c r="D30" s="51"/>
      <c r="E30" s="51">
        <f>SUM(C10*1.76*3)</f>
        <v>3985.8720000000003</v>
      </c>
      <c r="F30" s="51">
        <f>SUM(C10*1.76*3)</f>
        <v>3985.8720000000003</v>
      </c>
      <c r="G30" s="51">
        <f>SUM(C10*1.76*3)</f>
        <v>3985.8720000000003</v>
      </c>
    </row>
    <row r="31" spans="1:7" ht="60" x14ac:dyDescent="0.25">
      <c r="A31" s="24">
        <v>1.6</v>
      </c>
      <c r="B31" s="25" t="s">
        <v>69</v>
      </c>
      <c r="C31" s="29">
        <f>SUM(D31+E31+F31+G31)</f>
        <v>19295.243999999999</v>
      </c>
      <c r="D31" s="29">
        <f>SUM(D33:D33)</f>
        <v>4823.8109999999997</v>
      </c>
      <c r="E31" s="29">
        <f>SUM(E33:E33)</f>
        <v>4823.8109999999997</v>
      </c>
      <c r="F31" s="29">
        <f>SUM(F33:F33)</f>
        <v>4823.8109999999997</v>
      </c>
      <c r="G31" s="29">
        <f>SUM(G33:G33)</f>
        <v>4823.8109999999997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44" t="s">
        <v>73</v>
      </c>
      <c r="C33" s="53">
        <f>SUM(D33+E33+F33+G33)</f>
        <v>19295.243999999999</v>
      </c>
      <c r="D33" s="56">
        <f>SUM(C10*2.13*3)</f>
        <v>4823.8109999999997</v>
      </c>
      <c r="E33" s="56">
        <f>SUM(C10*2.13*3)</f>
        <v>4823.8109999999997</v>
      </c>
      <c r="F33" s="56">
        <f>SUM(C10*2.13*3)</f>
        <v>4823.8109999999997</v>
      </c>
      <c r="G33" s="56">
        <f>SUM(C10*2.13*3)</f>
        <v>4823.8109999999997</v>
      </c>
    </row>
    <row r="34" spans="1:8" ht="32.25" customHeight="1" x14ac:dyDescent="0.25">
      <c r="A34" s="28"/>
      <c r="B34" s="58" t="s">
        <v>70</v>
      </c>
      <c r="C34" s="58"/>
      <c r="D34" s="58"/>
      <c r="E34" s="58"/>
      <c r="F34" s="58"/>
      <c r="G34" s="58"/>
      <c r="H34" s="28"/>
    </row>
    <row r="35" spans="1:8" x14ac:dyDescent="0.25">
      <c r="A35" s="28"/>
      <c r="B35" s="42" t="s">
        <v>67</v>
      </c>
      <c r="C35" s="28"/>
      <c r="D35" s="28"/>
      <c r="E35" s="28"/>
      <c r="F35" s="28"/>
      <c r="G35" s="28"/>
      <c r="H35" s="28"/>
    </row>
    <row r="36" spans="1:8" x14ac:dyDescent="0.25">
      <c r="A36" s="28"/>
      <c r="B36" s="42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B34:G34"/>
    <mergeCell ref="A25:A26"/>
    <mergeCell ref="E8:F8"/>
    <mergeCell ref="D12:G12"/>
    <mergeCell ref="A18:G18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35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14">
        <v>1385.6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420210.91200000001</v>
      </c>
      <c r="D15" s="13">
        <f>SUM(G9*C10*3)</f>
        <v>94858.176000000007</v>
      </c>
      <c r="E15" s="31">
        <f>SUM(G10*C10*3)</f>
        <v>108450.91199999998</v>
      </c>
      <c r="F15" s="31">
        <f>SUM(G10*C10*3)</f>
        <v>108450.91199999998</v>
      </c>
      <c r="G15" s="31">
        <f>SUM(G10*C10*3)</f>
        <v>108450.91199999998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420210.91199999989</v>
      </c>
      <c r="D21" s="31">
        <f>SUM(D24:D31)</f>
        <v>94858.175999999992</v>
      </c>
      <c r="E21" s="31">
        <f t="shared" ref="E21:G21" si="0">SUM(E24:E31)</f>
        <v>108450.91199999998</v>
      </c>
      <c r="F21" s="31">
        <f t="shared" si="0"/>
        <v>108450.91199999998</v>
      </c>
      <c r="G21" s="31">
        <f t="shared" si="0"/>
        <v>108450.91199999998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124704</v>
      </c>
      <c r="D24" s="49">
        <f>SUM(C10*7.5*3)</f>
        <v>31176</v>
      </c>
      <c r="E24" s="49">
        <f>SUM(C10*7.5*3)</f>
        <v>31176</v>
      </c>
      <c r="F24" s="49">
        <f>SUM(C10*7.5*3)</f>
        <v>31176</v>
      </c>
      <c r="G24" s="50">
        <f>SUM(C10*7.5*3)</f>
        <v>31176</v>
      </c>
    </row>
    <row r="25" spans="1:7" x14ac:dyDescent="0.25">
      <c r="A25" s="69" t="s">
        <v>79</v>
      </c>
      <c r="B25" s="71" t="s">
        <v>83</v>
      </c>
      <c r="C25" s="59">
        <f>SUM(D25:G26)</f>
        <v>105416.448</v>
      </c>
      <c r="D25" s="59">
        <f>SUM(C10*6.34*3)</f>
        <v>26354.112000000001</v>
      </c>
      <c r="E25" s="59">
        <f>SUM(C10*6.34*3)</f>
        <v>26354.112000000001</v>
      </c>
      <c r="F25" s="59">
        <f>SUM(C10*6.34*3)</f>
        <v>26354.112000000001</v>
      </c>
      <c r="G25" s="61">
        <f>SUM(C10*6.34*3)</f>
        <v>26354.112000000001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24940.799999999996</v>
      </c>
      <c r="D27" s="61">
        <f>SUM(C10*1.5*3)</f>
        <v>6235.1999999999989</v>
      </c>
      <c r="E27" s="61">
        <f>SUM(C10*1.5*3)</f>
        <v>6235.1999999999989</v>
      </c>
      <c r="F27" s="61">
        <f>SUM(C10*1.5*3)</f>
        <v>6235.1999999999989</v>
      </c>
      <c r="G27" s="61">
        <f>SUM(C10*1.5*3)</f>
        <v>6235.1999999999989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18830.304</v>
      </c>
      <c r="D29" s="51"/>
      <c r="E29" s="51">
        <f>SUM(C10*1.51*3)</f>
        <v>6276.768</v>
      </c>
      <c r="F29" s="51">
        <f>SUM(C10*1.51*3)</f>
        <v>6276.768</v>
      </c>
      <c r="G29" s="51">
        <f>SUM(C10*1.51*3)</f>
        <v>6276.768</v>
      </c>
    </row>
    <row r="30" spans="1:7" ht="38.25" x14ac:dyDescent="0.25">
      <c r="A30" s="38">
        <v>1.5</v>
      </c>
      <c r="B30" s="47" t="s">
        <v>77</v>
      </c>
      <c r="C30" s="51">
        <f>SUM(D30:G30)</f>
        <v>21947.903999999999</v>
      </c>
      <c r="D30" s="51"/>
      <c r="E30" s="51">
        <f>SUM(C10*1.76*3)</f>
        <v>7315.9679999999998</v>
      </c>
      <c r="F30" s="51">
        <f>SUM(C10*1.76*3)</f>
        <v>7315.9679999999998</v>
      </c>
      <c r="G30" s="51">
        <f>SUM(C10*1.76*3)</f>
        <v>7315.9679999999998</v>
      </c>
    </row>
    <row r="31" spans="1:7" ht="60" x14ac:dyDescent="0.25">
      <c r="A31" s="24">
        <v>1.6</v>
      </c>
      <c r="B31" s="25" t="s">
        <v>69</v>
      </c>
      <c r="C31" s="29">
        <f>SUM(D31+E31+F31+G31)</f>
        <v>124371.45599999998</v>
      </c>
      <c r="D31" s="29">
        <f>SUM(D33:D36)</f>
        <v>31092.863999999994</v>
      </c>
      <c r="E31" s="29">
        <f>SUM(E33:E36)</f>
        <v>31092.863999999994</v>
      </c>
      <c r="F31" s="29">
        <f>SUM(F33:F36)</f>
        <v>31092.863999999994</v>
      </c>
      <c r="G31" s="29">
        <f>SUM(G33:G36)</f>
        <v>31092.863999999994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31425.407999999996</v>
      </c>
      <c r="D33" s="54">
        <f>SUM(C10*1.89*3)</f>
        <v>7856.351999999999</v>
      </c>
      <c r="E33" s="54">
        <f>SUM(C10*1.89*3)</f>
        <v>7856.351999999999</v>
      </c>
      <c r="F33" s="54">
        <f>SUM(C10*1.89*3)</f>
        <v>7856.351999999999</v>
      </c>
      <c r="G33" s="54">
        <f>SUM(C10*1.89*3)</f>
        <v>7856.351999999999</v>
      </c>
    </row>
    <row r="34" spans="1:8" ht="25.5" x14ac:dyDescent="0.25">
      <c r="A34" s="20"/>
      <c r="B34" s="55" t="s">
        <v>74</v>
      </c>
      <c r="C34" s="53">
        <f>SUM(D34+E34+F34+G34)</f>
        <v>45392.255999999994</v>
      </c>
      <c r="D34" s="54">
        <f>SUM(C10*2.73*3)</f>
        <v>11348.063999999998</v>
      </c>
      <c r="E34" s="54">
        <f>SUM(C10*2.73*3)</f>
        <v>11348.063999999998</v>
      </c>
      <c r="F34" s="54">
        <f>SUM(C10*2.73*3)</f>
        <v>11348.063999999998</v>
      </c>
      <c r="G34" s="54">
        <f>SUM(C10*2.73*3)</f>
        <v>11348.063999999998</v>
      </c>
    </row>
    <row r="35" spans="1:8" x14ac:dyDescent="0.25">
      <c r="A35" s="20"/>
      <c r="B35" s="52" t="s">
        <v>72</v>
      </c>
      <c r="C35" s="53">
        <f>SUM(D35+E35+F35+G35)</f>
        <v>12137.856</v>
      </c>
      <c r="D35" s="54">
        <f>SUM(C10*0.73*3)</f>
        <v>3034.4639999999999</v>
      </c>
      <c r="E35" s="54">
        <f>SUM(C10*0.73*3)</f>
        <v>3034.4639999999999</v>
      </c>
      <c r="F35" s="54">
        <f>SUM(C10*0.73*3)</f>
        <v>3034.4639999999999</v>
      </c>
      <c r="G35" s="54">
        <f>SUM(C10*0.73*3)</f>
        <v>3034.4639999999999</v>
      </c>
    </row>
    <row r="36" spans="1:8" x14ac:dyDescent="0.25">
      <c r="A36" s="20"/>
      <c r="B36" s="44" t="s">
        <v>73</v>
      </c>
      <c r="C36" s="53">
        <f>SUM(D36+E36+F36+G36)</f>
        <v>35415.935999999994</v>
      </c>
      <c r="D36" s="56">
        <f>SUM(C10*2.13*3)</f>
        <v>8853.9839999999986</v>
      </c>
      <c r="E36" s="56">
        <f>SUM(C10*2.13*3)</f>
        <v>8853.9839999999986</v>
      </c>
      <c r="F36" s="56">
        <f>SUM(C10*2.13*3)</f>
        <v>8853.9839999999986</v>
      </c>
      <c r="G36" s="56">
        <f>SUM(C10*2.13*3)</f>
        <v>8853.9839999999986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34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91</v>
      </c>
      <c r="C10" s="14">
        <v>2553.4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774369.61800000002</v>
      </c>
      <c r="D15" s="13">
        <f>SUM(G9*C10*3)</f>
        <v>174805.76400000002</v>
      </c>
      <c r="E15" s="31">
        <f>SUM(G10*C10*3)</f>
        <v>199854.61800000002</v>
      </c>
      <c r="F15" s="31">
        <f>SUM(G10*C10*3)</f>
        <v>199854.61800000002</v>
      </c>
      <c r="G15" s="31">
        <f>SUM(G10*C10*3)</f>
        <v>199854.61800000002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774369.61800000002</v>
      </c>
      <c r="D21" s="31">
        <f>SUM(D24:D31)</f>
        <v>174805.764</v>
      </c>
      <c r="E21" s="31">
        <f t="shared" ref="E21:G21" si="0">SUM(E24:E31)</f>
        <v>199854.61800000002</v>
      </c>
      <c r="F21" s="31">
        <f t="shared" si="0"/>
        <v>199854.61800000002</v>
      </c>
      <c r="G21" s="31">
        <f t="shared" si="0"/>
        <v>199854.61800000002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229806</v>
      </c>
      <c r="D24" s="49">
        <f>SUM(C10*7.5*3)</f>
        <v>57451.5</v>
      </c>
      <c r="E24" s="49">
        <f>SUM(C10*7.5*3)</f>
        <v>57451.5</v>
      </c>
      <c r="F24" s="49">
        <f>SUM(C10*7.5*3)</f>
        <v>57451.5</v>
      </c>
      <c r="G24" s="50">
        <f>SUM(C10*7.5*3)</f>
        <v>57451.5</v>
      </c>
    </row>
    <row r="25" spans="1:7" x14ac:dyDescent="0.25">
      <c r="A25" s="69" t="s">
        <v>79</v>
      </c>
      <c r="B25" s="71" t="s">
        <v>83</v>
      </c>
      <c r="C25" s="59">
        <f>SUM(D25:G26)</f>
        <v>194262.67200000002</v>
      </c>
      <c r="D25" s="59">
        <f>SUM(C10*6.34*3)</f>
        <v>48565.668000000005</v>
      </c>
      <c r="E25" s="59">
        <f>SUM(C10*6.34*3)</f>
        <v>48565.668000000005</v>
      </c>
      <c r="F25" s="59">
        <f>SUM(C10*6.34*3)</f>
        <v>48565.668000000005</v>
      </c>
      <c r="G25" s="61">
        <f>SUM(C10*6.34*3)</f>
        <v>48565.668000000005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45961.200000000004</v>
      </c>
      <c r="D27" s="61">
        <f>SUM(C10*1.5*3)</f>
        <v>11490.300000000001</v>
      </c>
      <c r="E27" s="61">
        <f>SUM(C10*1.5*3)</f>
        <v>11490.300000000001</v>
      </c>
      <c r="F27" s="61">
        <f>SUM(C10*1.5*3)</f>
        <v>11490.300000000001</v>
      </c>
      <c r="G27" s="61">
        <f>SUM(C10*1.5*3)</f>
        <v>11490.300000000001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34700.705999999998</v>
      </c>
      <c r="D29" s="51"/>
      <c r="E29" s="51">
        <f>SUM(C10*1.51*3)</f>
        <v>11566.902</v>
      </c>
      <c r="F29" s="51">
        <f>SUM(C10*1.51*3)</f>
        <v>11566.902</v>
      </c>
      <c r="G29" s="51">
        <f>SUM(C10*1.51*3)</f>
        <v>11566.902</v>
      </c>
    </row>
    <row r="30" spans="1:7" ht="38.25" x14ac:dyDescent="0.25">
      <c r="A30" s="38">
        <v>1.5</v>
      </c>
      <c r="B30" s="47" t="s">
        <v>77</v>
      </c>
      <c r="C30" s="51">
        <f>SUM(D30:G30)</f>
        <v>40445.856</v>
      </c>
      <c r="D30" s="51"/>
      <c r="E30" s="51">
        <f>SUM(C10*1.76*3)</f>
        <v>13481.952000000001</v>
      </c>
      <c r="F30" s="51">
        <f>SUM(C10*1.76*3)</f>
        <v>13481.952000000001</v>
      </c>
      <c r="G30" s="51">
        <f>SUM(C10*1.76*3)</f>
        <v>13481.952000000001</v>
      </c>
    </row>
    <row r="31" spans="1:7" ht="60" x14ac:dyDescent="0.25">
      <c r="A31" s="24">
        <v>1.6</v>
      </c>
      <c r="B31" s="25" t="s">
        <v>69</v>
      </c>
      <c r="C31" s="29">
        <f>SUM(D31+E31+F31+G31)</f>
        <v>229193.18399999998</v>
      </c>
      <c r="D31" s="29">
        <f>SUM(D33:D36)</f>
        <v>57298.295999999995</v>
      </c>
      <c r="E31" s="29">
        <f>SUM(E33:E36)</f>
        <v>57298.295999999995</v>
      </c>
      <c r="F31" s="29">
        <f>SUM(F33:F36)</f>
        <v>57298.295999999995</v>
      </c>
      <c r="G31" s="29">
        <f>SUM(G33:G36)</f>
        <v>57298.295999999995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57911.111999999994</v>
      </c>
      <c r="D33" s="54">
        <f>SUM(C10*1.89*3)</f>
        <v>14477.777999999998</v>
      </c>
      <c r="E33" s="54">
        <f>SUM(C10*1.89*3)</f>
        <v>14477.777999999998</v>
      </c>
      <c r="F33" s="54">
        <f>SUM(C10*1.89*3)</f>
        <v>14477.777999999998</v>
      </c>
      <c r="G33" s="54">
        <f>SUM(C10*1.89*3)</f>
        <v>14477.777999999998</v>
      </c>
    </row>
    <row r="34" spans="1:8" ht="25.5" x14ac:dyDescent="0.25">
      <c r="A34" s="20"/>
      <c r="B34" s="55" t="s">
        <v>74</v>
      </c>
      <c r="C34" s="53">
        <f>SUM(D34+E34+F34+G34)</f>
        <v>83649.384000000005</v>
      </c>
      <c r="D34" s="54">
        <f>SUM(C10*2.73*3)</f>
        <v>20912.346000000001</v>
      </c>
      <c r="E34" s="54">
        <f>SUM(C10*2.73*3)</f>
        <v>20912.346000000001</v>
      </c>
      <c r="F34" s="54">
        <f>SUM(C10*2.73*3)</f>
        <v>20912.346000000001</v>
      </c>
      <c r="G34" s="54">
        <f>SUM(C10*2.73*3)</f>
        <v>20912.346000000001</v>
      </c>
    </row>
    <row r="35" spans="1:8" x14ac:dyDescent="0.25">
      <c r="A35" s="20"/>
      <c r="B35" s="52" t="s">
        <v>72</v>
      </c>
      <c r="C35" s="53">
        <f>SUM(D35+E35+F35+G35)</f>
        <v>22367.784</v>
      </c>
      <c r="D35" s="54">
        <f>SUM(C10*0.73*3)</f>
        <v>5591.9459999999999</v>
      </c>
      <c r="E35" s="54">
        <f>SUM(C10*0.73*3)</f>
        <v>5591.9459999999999</v>
      </c>
      <c r="F35" s="54">
        <f>SUM(C10*0.73*3)</f>
        <v>5591.9459999999999</v>
      </c>
      <c r="G35" s="54">
        <f>SUM(C10*0.73*3)</f>
        <v>5591.9459999999999</v>
      </c>
    </row>
    <row r="36" spans="1:8" x14ac:dyDescent="0.25">
      <c r="A36" s="20"/>
      <c r="B36" s="44" t="s">
        <v>73</v>
      </c>
      <c r="C36" s="53">
        <f>SUM(D36+E36+F36+G36)</f>
        <v>65264.904000000002</v>
      </c>
      <c r="D36" s="56">
        <f>SUM(C10*2.13*3)</f>
        <v>16316.226000000001</v>
      </c>
      <c r="E36" s="56">
        <f>SUM(C10*2.13*3)</f>
        <v>16316.226000000001</v>
      </c>
      <c r="F36" s="56">
        <f>SUM(C10*2.13*3)</f>
        <v>16316.226000000001</v>
      </c>
      <c r="G36" s="56">
        <f>SUM(C10*2.13*3)</f>
        <v>16316.226000000001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33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14">
        <v>974.9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295657.92300000001</v>
      </c>
      <c r="D15" s="13">
        <f>SUM(G9*C10*3)</f>
        <v>66741.65400000001</v>
      </c>
      <c r="E15" s="31">
        <f>SUM(G10*C10*3)</f>
        <v>76305.422999999995</v>
      </c>
      <c r="F15" s="31">
        <f>SUM(G10*C10*3)</f>
        <v>76305.422999999995</v>
      </c>
      <c r="G15" s="31">
        <f>SUM(G10*C10*3)</f>
        <v>76305.422999999995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295657.92300000001</v>
      </c>
      <c r="D21" s="31">
        <f>SUM(D24:D31)</f>
        <v>66741.65400000001</v>
      </c>
      <c r="E21" s="31">
        <f t="shared" ref="E21:G21" si="0">SUM(E24:E31)</f>
        <v>76305.42300000001</v>
      </c>
      <c r="F21" s="31">
        <f t="shared" si="0"/>
        <v>76305.42300000001</v>
      </c>
      <c r="G21" s="31">
        <f t="shared" si="0"/>
        <v>76305.42300000001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87741</v>
      </c>
      <c r="D24" s="49">
        <f>SUM(C10*7.5*3)</f>
        <v>21935.25</v>
      </c>
      <c r="E24" s="49">
        <f>SUM(C10*7.5*3)</f>
        <v>21935.25</v>
      </c>
      <c r="F24" s="49">
        <f>SUM(C10*7.5*3)</f>
        <v>21935.25</v>
      </c>
      <c r="G24" s="50">
        <f>SUM(C10*7.5*3)</f>
        <v>21935.25</v>
      </c>
    </row>
    <row r="25" spans="1:7" x14ac:dyDescent="0.25">
      <c r="A25" s="69" t="s">
        <v>79</v>
      </c>
      <c r="B25" s="71" t="s">
        <v>83</v>
      </c>
      <c r="C25" s="59">
        <f>SUM(D25:G26)</f>
        <v>74170.391999999993</v>
      </c>
      <c r="D25" s="59">
        <f>SUM(C10*6.34*3)</f>
        <v>18542.597999999998</v>
      </c>
      <c r="E25" s="59">
        <f>SUM(C10*6.34*3)</f>
        <v>18542.597999999998</v>
      </c>
      <c r="F25" s="59">
        <f>SUM(C10*6.34*3)</f>
        <v>18542.597999999998</v>
      </c>
      <c r="G25" s="61">
        <f>SUM(C10*6.34*3)</f>
        <v>18542.597999999998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17548.199999999997</v>
      </c>
      <c r="D27" s="61">
        <f>SUM(C10*1.5*3)</f>
        <v>4387.0499999999993</v>
      </c>
      <c r="E27" s="61">
        <f>SUM(C10*1.5*3)</f>
        <v>4387.0499999999993</v>
      </c>
      <c r="F27" s="61">
        <f>SUM(C10*1.5*3)</f>
        <v>4387.0499999999993</v>
      </c>
      <c r="G27" s="61">
        <f>SUM(C10*1.5*3)</f>
        <v>4387.0499999999993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13248.891</v>
      </c>
      <c r="D29" s="51"/>
      <c r="E29" s="51">
        <f>SUM(C10*1.51*3)</f>
        <v>4416.2969999999996</v>
      </c>
      <c r="F29" s="51">
        <f>SUM(C10*1.51*3)</f>
        <v>4416.2969999999996</v>
      </c>
      <c r="G29" s="51">
        <f>SUM(C10*1.51*3)</f>
        <v>4416.2969999999996</v>
      </c>
    </row>
    <row r="30" spans="1:7" ht="38.25" x14ac:dyDescent="0.25">
      <c r="A30" s="38">
        <v>1.5</v>
      </c>
      <c r="B30" s="47" t="s">
        <v>77</v>
      </c>
      <c r="C30" s="51">
        <f>SUM(D30:G30)</f>
        <v>15442.415999999999</v>
      </c>
      <c r="D30" s="51"/>
      <c r="E30" s="51">
        <f>SUM(C10*1.76*3)</f>
        <v>5147.4719999999998</v>
      </c>
      <c r="F30" s="51">
        <f>SUM(C10*1.76*3)</f>
        <v>5147.4719999999998</v>
      </c>
      <c r="G30" s="51">
        <f>SUM(C10*1.76*3)</f>
        <v>5147.4719999999998</v>
      </c>
    </row>
    <row r="31" spans="1:7" ht="60" x14ac:dyDescent="0.25">
      <c r="A31" s="24">
        <v>1.6</v>
      </c>
      <c r="B31" s="25" t="s">
        <v>69</v>
      </c>
      <c r="C31" s="29">
        <f>SUM(D31+E31+F31+G31)</f>
        <v>87507.024000000005</v>
      </c>
      <c r="D31" s="29">
        <f>SUM(D33:D36)</f>
        <v>21876.756000000001</v>
      </c>
      <c r="E31" s="29">
        <f>SUM(E33:E36)</f>
        <v>21876.756000000001</v>
      </c>
      <c r="F31" s="29">
        <f>SUM(F33:F36)</f>
        <v>21876.756000000001</v>
      </c>
      <c r="G31" s="29">
        <f>SUM(G33:G36)</f>
        <v>21876.756000000001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22110.732</v>
      </c>
      <c r="D33" s="54">
        <f>SUM(C10*1.89*3)</f>
        <v>5527.683</v>
      </c>
      <c r="E33" s="54">
        <f>SUM(C10*1.89*3)</f>
        <v>5527.683</v>
      </c>
      <c r="F33" s="54">
        <f>SUM(C10*1.89*3)</f>
        <v>5527.683</v>
      </c>
      <c r="G33" s="54">
        <f>SUM(C10*1.89*3)</f>
        <v>5527.683</v>
      </c>
    </row>
    <row r="34" spans="1:8" ht="25.5" x14ac:dyDescent="0.25">
      <c r="A34" s="20"/>
      <c r="B34" s="55" t="s">
        <v>74</v>
      </c>
      <c r="C34" s="53">
        <f>SUM(D34+E34+F34+G34)</f>
        <v>31937.723999999998</v>
      </c>
      <c r="D34" s="54">
        <f>SUM(C10*2.73*3)</f>
        <v>7984.4309999999996</v>
      </c>
      <c r="E34" s="54">
        <f>SUM(C10*2.73*3)</f>
        <v>7984.4309999999996</v>
      </c>
      <c r="F34" s="54">
        <f>SUM(C10*2.73*3)</f>
        <v>7984.4309999999996</v>
      </c>
      <c r="G34" s="54">
        <f>SUM(C10*2.73*3)</f>
        <v>7984.4309999999996</v>
      </c>
    </row>
    <row r="35" spans="1:8" x14ac:dyDescent="0.25">
      <c r="A35" s="20"/>
      <c r="B35" s="52" t="s">
        <v>72</v>
      </c>
      <c r="C35" s="53">
        <f>SUM(D35+E35+F35+G35)</f>
        <v>8540.1239999999998</v>
      </c>
      <c r="D35" s="54">
        <f>SUM(C10*0.73*3)</f>
        <v>2135.0309999999999</v>
      </c>
      <c r="E35" s="54">
        <f>SUM(C10*0.73*3)</f>
        <v>2135.0309999999999</v>
      </c>
      <c r="F35" s="54">
        <f>SUM(C10*0.73*3)</f>
        <v>2135.0309999999999</v>
      </c>
      <c r="G35" s="54">
        <f>SUM(C10*0.73*3)</f>
        <v>2135.0309999999999</v>
      </c>
    </row>
    <row r="36" spans="1:8" x14ac:dyDescent="0.25">
      <c r="A36" s="20"/>
      <c r="B36" s="44" t="s">
        <v>73</v>
      </c>
      <c r="C36" s="53">
        <f>SUM(D36+E36+F36+G36)</f>
        <v>24918.443999999996</v>
      </c>
      <c r="D36" s="56">
        <f>SUM(C10*2.13*3)</f>
        <v>6229.610999999999</v>
      </c>
      <c r="E36" s="56">
        <f>SUM(C10*2.13*3)</f>
        <v>6229.610999999999</v>
      </c>
      <c r="F36" s="56">
        <f>SUM(C10*2.13*3)</f>
        <v>6229.610999999999</v>
      </c>
      <c r="G36" s="56">
        <f>SUM(C10*2.13*3)</f>
        <v>6229.610999999999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32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14">
        <v>1868.5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566659.995</v>
      </c>
      <c r="D15" s="13">
        <f>SUM(G9*C10*3)</f>
        <v>127917.51</v>
      </c>
      <c r="E15" s="31">
        <f>SUM(G10*C10*3)</f>
        <v>146247.495</v>
      </c>
      <c r="F15" s="31">
        <f>SUM(G10*C10*3)</f>
        <v>146247.495</v>
      </c>
      <c r="G15" s="31">
        <f>SUM(G10*C10*3)</f>
        <v>146247.495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566659.99499999988</v>
      </c>
      <c r="D21" s="31">
        <f>SUM(D24:D31)</f>
        <v>127917.51</v>
      </c>
      <c r="E21" s="31">
        <f t="shared" ref="E21:G21" si="0">SUM(E24:E31)</f>
        <v>146247.495</v>
      </c>
      <c r="F21" s="31">
        <f t="shared" si="0"/>
        <v>146247.495</v>
      </c>
      <c r="G21" s="31">
        <f t="shared" si="0"/>
        <v>146247.495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168165</v>
      </c>
      <c r="D24" s="49">
        <f>SUM(C10*7.5*3)</f>
        <v>42041.25</v>
      </c>
      <c r="E24" s="49">
        <f>SUM(C10*7.5*3)</f>
        <v>42041.25</v>
      </c>
      <c r="F24" s="49">
        <f>SUM(C10*7.5*3)</f>
        <v>42041.25</v>
      </c>
      <c r="G24" s="50">
        <f>SUM(C10*7.5*3)</f>
        <v>42041.25</v>
      </c>
    </row>
    <row r="25" spans="1:7" x14ac:dyDescent="0.25">
      <c r="A25" s="69" t="s">
        <v>79</v>
      </c>
      <c r="B25" s="71" t="s">
        <v>83</v>
      </c>
      <c r="C25" s="59">
        <f>SUM(D25:G26)</f>
        <v>142155.47999999998</v>
      </c>
      <c r="D25" s="59">
        <f>SUM(C10*6.34*3)</f>
        <v>35538.869999999995</v>
      </c>
      <c r="E25" s="59">
        <f>SUM(C10*6.34*3)</f>
        <v>35538.869999999995</v>
      </c>
      <c r="F25" s="59">
        <f>SUM(C10*6.34*3)</f>
        <v>35538.869999999995</v>
      </c>
      <c r="G25" s="61">
        <f>SUM(C10*6.34*3)</f>
        <v>35538.869999999995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33633</v>
      </c>
      <c r="D27" s="61">
        <f>SUM(C10*1.5*3)</f>
        <v>8408.25</v>
      </c>
      <c r="E27" s="61">
        <f>SUM(C10*1.5*3)</f>
        <v>8408.25</v>
      </c>
      <c r="F27" s="61">
        <f>SUM(C10*1.5*3)</f>
        <v>8408.25</v>
      </c>
      <c r="G27" s="61">
        <f>SUM(C10*1.5*3)</f>
        <v>8408.25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25392.915000000001</v>
      </c>
      <c r="D29" s="51"/>
      <c r="E29" s="51">
        <f>SUM(C10*1.51*3)</f>
        <v>8464.3050000000003</v>
      </c>
      <c r="F29" s="51">
        <f>SUM(C10*1.51*3)</f>
        <v>8464.3050000000003</v>
      </c>
      <c r="G29" s="51">
        <f>SUM(C10*1.51*3)</f>
        <v>8464.3050000000003</v>
      </c>
    </row>
    <row r="30" spans="1:7" ht="38.25" x14ac:dyDescent="0.25">
      <c r="A30" s="38">
        <v>1.5</v>
      </c>
      <c r="B30" s="47" t="s">
        <v>77</v>
      </c>
      <c r="C30" s="51">
        <f>SUM(D30:G30)</f>
        <v>29597.040000000001</v>
      </c>
      <c r="D30" s="51"/>
      <c r="E30" s="51">
        <f>SUM(C10*1.76*3)</f>
        <v>9865.68</v>
      </c>
      <c r="F30" s="51">
        <f>SUM(C10*1.76*3)</f>
        <v>9865.68</v>
      </c>
      <c r="G30" s="51">
        <f>SUM(C10*1.76*3)</f>
        <v>9865.68</v>
      </c>
    </row>
    <row r="31" spans="1:7" ht="60" x14ac:dyDescent="0.25">
      <c r="A31" s="24">
        <v>1.6</v>
      </c>
      <c r="B31" s="25" t="s">
        <v>69</v>
      </c>
      <c r="C31" s="29">
        <f>SUM(D31+E31+F31+G31)</f>
        <v>167716.56</v>
      </c>
      <c r="D31" s="29">
        <f>SUM(D33:D36)</f>
        <v>41929.14</v>
      </c>
      <c r="E31" s="29">
        <f>SUM(E33:E36)</f>
        <v>41929.14</v>
      </c>
      <c r="F31" s="29">
        <f>SUM(F33:F36)</f>
        <v>41929.14</v>
      </c>
      <c r="G31" s="29">
        <f>SUM(G33:G36)</f>
        <v>41929.14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42377.579999999994</v>
      </c>
      <c r="D33" s="54">
        <f>SUM(C10*1.89*3)</f>
        <v>10594.394999999999</v>
      </c>
      <c r="E33" s="54">
        <f>SUM(C10*1.89*3)</f>
        <v>10594.394999999999</v>
      </c>
      <c r="F33" s="54">
        <f>SUM(C10*1.89*3)</f>
        <v>10594.394999999999</v>
      </c>
      <c r="G33" s="54">
        <f>SUM(C10*1.89*3)</f>
        <v>10594.394999999999</v>
      </c>
    </row>
    <row r="34" spans="1:8" ht="25.5" x14ac:dyDescent="0.25">
      <c r="A34" s="20"/>
      <c r="B34" s="55" t="s">
        <v>74</v>
      </c>
      <c r="C34" s="53">
        <f>SUM(D34+E34+F34+G34)</f>
        <v>61212.06</v>
      </c>
      <c r="D34" s="54">
        <f>SUM(C10*2.73*3)</f>
        <v>15303.014999999999</v>
      </c>
      <c r="E34" s="54">
        <f>SUM(C10*2.73*3)</f>
        <v>15303.014999999999</v>
      </c>
      <c r="F34" s="54">
        <f>SUM(C10*2.73*3)</f>
        <v>15303.014999999999</v>
      </c>
      <c r="G34" s="54">
        <f>SUM(C10*2.73*3)</f>
        <v>15303.014999999999</v>
      </c>
    </row>
    <row r="35" spans="1:8" x14ac:dyDescent="0.25">
      <c r="A35" s="20"/>
      <c r="B35" s="52" t="s">
        <v>72</v>
      </c>
      <c r="C35" s="53">
        <f>SUM(D35+E35+F35+G35)</f>
        <v>16368.059999999998</v>
      </c>
      <c r="D35" s="54">
        <f>SUM(C10*0.73*3)</f>
        <v>4092.0149999999994</v>
      </c>
      <c r="E35" s="54">
        <f>SUM(C10*0.73*3)</f>
        <v>4092.0149999999994</v>
      </c>
      <c r="F35" s="54">
        <f>SUM(C10*0.73*3)</f>
        <v>4092.0149999999994</v>
      </c>
      <c r="G35" s="54">
        <f>SUM(C10*0.73*3)</f>
        <v>4092.0149999999994</v>
      </c>
    </row>
    <row r="36" spans="1:8" x14ac:dyDescent="0.25">
      <c r="A36" s="20"/>
      <c r="B36" s="44" t="s">
        <v>73</v>
      </c>
      <c r="C36" s="53">
        <f>SUM(D36+E36+F36+G36)</f>
        <v>47758.86</v>
      </c>
      <c r="D36" s="56">
        <f>SUM(C10*2.13*3)</f>
        <v>11939.715</v>
      </c>
      <c r="E36" s="56">
        <f>SUM(C10*2.13*3)</f>
        <v>11939.715</v>
      </c>
      <c r="F36" s="56">
        <f>SUM(C10*2.13*3)</f>
        <v>11939.715</v>
      </c>
      <c r="G36" s="56">
        <f>SUM(C10*2.13*3)</f>
        <v>11939.715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65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35"/>
      <c r="D8" s="35"/>
      <c r="E8" s="57"/>
      <c r="F8" s="57"/>
      <c r="G8" s="16"/>
    </row>
    <row r="9" spans="1:7" ht="17.25" x14ac:dyDescent="0.25">
      <c r="C9" s="35" t="s">
        <v>89</v>
      </c>
      <c r="D9" s="35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35">
        <v>2237.5</v>
      </c>
      <c r="D10" s="35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678566.625</v>
      </c>
      <c r="D15" s="13">
        <f>SUM(G9*C10*3)</f>
        <v>153179.25</v>
      </c>
      <c r="E15" s="31">
        <f>SUM(G10*C10*3)</f>
        <v>175129.125</v>
      </c>
      <c r="F15" s="31">
        <f>SUM(G10*C10*3)</f>
        <v>175129.125</v>
      </c>
      <c r="G15" s="31">
        <f>SUM(G10*C10*3)</f>
        <v>175129.125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678566.625</v>
      </c>
      <c r="D21" s="31">
        <f>SUM(D24:D31)</f>
        <v>153179.25</v>
      </c>
      <c r="E21" s="31">
        <f t="shared" ref="E21:G21" si="0">SUM(E24:E31)</f>
        <v>175129.125</v>
      </c>
      <c r="F21" s="31">
        <f t="shared" si="0"/>
        <v>175129.125</v>
      </c>
      <c r="G21" s="31">
        <f t="shared" si="0"/>
        <v>175129.125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201375</v>
      </c>
      <c r="D24" s="49">
        <f>SUM(C10*7.5*3)</f>
        <v>50343.75</v>
      </c>
      <c r="E24" s="49">
        <f>SUM(C10*7.5*3)</f>
        <v>50343.75</v>
      </c>
      <c r="F24" s="49">
        <f>SUM(C10*7.5*3)</f>
        <v>50343.75</v>
      </c>
      <c r="G24" s="50">
        <f>SUM(C10*7.5*3)</f>
        <v>50343.75</v>
      </c>
    </row>
    <row r="25" spans="1:7" x14ac:dyDescent="0.25">
      <c r="A25" s="69" t="s">
        <v>79</v>
      </c>
      <c r="B25" s="71" t="s">
        <v>83</v>
      </c>
      <c r="C25" s="59">
        <f>SUM(D25:G26)</f>
        <v>170229</v>
      </c>
      <c r="D25" s="59">
        <f>SUM(C10*6.34*3)</f>
        <v>42557.25</v>
      </c>
      <c r="E25" s="59">
        <f>SUM(C10*6.34*3)</f>
        <v>42557.25</v>
      </c>
      <c r="F25" s="59">
        <f>SUM(C10*6.34*3)</f>
        <v>42557.25</v>
      </c>
      <c r="G25" s="61">
        <f>SUM(C10*6.34*3)</f>
        <v>42557.25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40275</v>
      </c>
      <c r="D27" s="61">
        <f>SUM(C10*1.5*3)</f>
        <v>10068.75</v>
      </c>
      <c r="E27" s="61">
        <f>SUM(C10*1.5*3)</f>
        <v>10068.75</v>
      </c>
      <c r="F27" s="61">
        <f>SUM(C10*1.5*3)</f>
        <v>10068.75</v>
      </c>
      <c r="G27" s="61">
        <f>SUM(C10*1.5*3)</f>
        <v>10068.75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38">
        <v>1.4</v>
      </c>
      <c r="B29" s="47" t="s">
        <v>76</v>
      </c>
      <c r="C29" s="51">
        <f>SUM(D29:G29)</f>
        <v>30407.625</v>
      </c>
      <c r="D29" s="51"/>
      <c r="E29" s="51">
        <f>SUM(C10*1.51*3)</f>
        <v>10135.875</v>
      </c>
      <c r="F29" s="51">
        <f>SUM(C10*1.51*3)</f>
        <v>10135.875</v>
      </c>
      <c r="G29" s="51">
        <f>SUM(C10*1.51*3)</f>
        <v>10135.875</v>
      </c>
    </row>
    <row r="30" spans="1:7" ht="38.25" x14ac:dyDescent="0.25">
      <c r="A30" s="38">
        <v>1.5</v>
      </c>
      <c r="B30" s="47" t="s">
        <v>77</v>
      </c>
      <c r="C30" s="51">
        <f>SUM(D30:G30)</f>
        <v>35442</v>
      </c>
      <c r="D30" s="51"/>
      <c r="E30" s="51">
        <f>SUM(C10*1.76*3)</f>
        <v>11814</v>
      </c>
      <c r="F30" s="51">
        <f>SUM(C10*1.76*3)</f>
        <v>11814</v>
      </c>
      <c r="G30" s="51">
        <f>SUM(C10*1.76*3)</f>
        <v>11814</v>
      </c>
    </row>
    <row r="31" spans="1:7" ht="60" x14ac:dyDescent="0.25">
      <c r="A31" s="24">
        <v>1.6</v>
      </c>
      <c r="B31" s="25" t="s">
        <v>69</v>
      </c>
      <c r="C31" s="29">
        <f>SUM(D31+E31+F31+G31)</f>
        <v>200838</v>
      </c>
      <c r="D31" s="29">
        <f>SUM(D33:D36)</f>
        <v>50209.5</v>
      </c>
      <c r="E31" s="29">
        <f>SUM(E33:E36)</f>
        <v>50209.5</v>
      </c>
      <c r="F31" s="29">
        <f>SUM(F33:F36)</f>
        <v>50209.5</v>
      </c>
      <c r="G31" s="29">
        <f>SUM(G33:G36)</f>
        <v>50209.5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52" t="s">
        <v>71</v>
      </c>
      <c r="C33" s="53">
        <f>SUM(D33+E33+F33+G33)</f>
        <v>50746.5</v>
      </c>
      <c r="D33" s="54">
        <f>SUM(C10*1.89*3)</f>
        <v>12686.625</v>
      </c>
      <c r="E33" s="54">
        <f>SUM(C10*1.89*3)</f>
        <v>12686.625</v>
      </c>
      <c r="F33" s="54">
        <f>SUM(C10*1.89*3)</f>
        <v>12686.625</v>
      </c>
      <c r="G33" s="54">
        <f>SUM(C10*1.89*3)</f>
        <v>12686.625</v>
      </c>
    </row>
    <row r="34" spans="1:8" ht="25.5" x14ac:dyDescent="0.25">
      <c r="A34" s="20"/>
      <c r="B34" s="55" t="s">
        <v>74</v>
      </c>
      <c r="C34" s="53">
        <f>SUM(D34+E34+F34+G34)</f>
        <v>73300.5</v>
      </c>
      <c r="D34" s="54">
        <f>SUM(C10*2.73*3)</f>
        <v>18325.125</v>
      </c>
      <c r="E34" s="54">
        <f>SUM(C10*2.73*3)</f>
        <v>18325.125</v>
      </c>
      <c r="F34" s="54">
        <f>SUM(C10*2.73*3)</f>
        <v>18325.125</v>
      </c>
      <c r="G34" s="54">
        <f>SUM(C10*2.73*3)</f>
        <v>18325.125</v>
      </c>
    </row>
    <row r="35" spans="1:8" x14ac:dyDescent="0.25">
      <c r="A35" s="20"/>
      <c r="B35" s="52" t="s">
        <v>72</v>
      </c>
      <c r="C35" s="53">
        <f>SUM(D35+E35+F35+G35)</f>
        <v>19600.5</v>
      </c>
      <c r="D35" s="54">
        <f>SUM(C10*0.73*3)</f>
        <v>4900.125</v>
      </c>
      <c r="E35" s="54">
        <f>SUM(C10*0.73*3)</f>
        <v>4900.125</v>
      </c>
      <c r="F35" s="54">
        <f>SUM(C10*0.73*3)</f>
        <v>4900.125</v>
      </c>
      <c r="G35" s="54">
        <f>SUM(C10*0.73*3)</f>
        <v>4900.125</v>
      </c>
    </row>
    <row r="36" spans="1:8" x14ac:dyDescent="0.25">
      <c r="A36" s="20"/>
      <c r="B36" s="44" t="s">
        <v>73</v>
      </c>
      <c r="C36" s="53">
        <f>SUM(D36+E36+F36+G36)</f>
        <v>57190.5</v>
      </c>
      <c r="D36" s="56">
        <f>SUM(C10*2.13*3)</f>
        <v>14297.625</v>
      </c>
      <c r="E36" s="56">
        <f>SUM(C10*2.13*3)</f>
        <v>14297.625</v>
      </c>
      <c r="F36" s="56">
        <f>SUM(C10*2.13*3)</f>
        <v>14297.625</v>
      </c>
      <c r="G36" s="56">
        <f>SUM(C10*2.13*3)</f>
        <v>14297.625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B37:G37"/>
    <mergeCell ref="A25:A26"/>
    <mergeCell ref="E8:F8"/>
    <mergeCell ref="D12:G12"/>
    <mergeCell ref="A18:G18"/>
    <mergeCell ref="E9:F9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E1:G1"/>
    <mergeCell ref="E2:G2"/>
    <mergeCell ref="C4:D4"/>
    <mergeCell ref="B5:G5"/>
    <mergeCell ref="B6:G6"/>
    <mergeCell ref="C25:C26"/>
    <mergeCell ref="D25:D26"/>
    <mergeCell ref="E25:E26"/>
    <mergeCell ref="F25:F26"/>
    <mergeCell ref="C7:D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31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85</v>
      </c>
      <c r="C10" s="14">
        <v>2721.5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90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825349.30499999993</v>
      </c>
      <c r="D15" s="13">
        <f>SUM(G9*C10*3)</f>
        <v>186313.88999999998</v>
      </c>
      <c r="E15" s="31">
        <f>SUM(G10*C10*3)</f>
        <v>213011.80499999999</v>
      </c>
      <c r="F15" s="31">
        <f>SUM(G10*C10*3)</f>
        <v>213011.80499999999</v>
      </c>
      <c r="G15" s="31">
        <f>SUM(G10*C10*3)</f>
        <v>213011.80499999999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825349.30500000005</v>
      </c>
      <c r="D21" s="31">
        <f>SUM(D24:D31)</f>
        <v>186313.89</v>
      </c>
      <c r="E21" s="31">
        <f t="shared" ref="E21:G21" si="0">SUM(E24:E31)</f>
        <v>213011.80499999999</v>
      </c>
      <c r="F21" s="31">
        <f t="shared" si="0"/>
        <v>213011.80499999999</v>
      </c>
      <c r="G21" s="31">
        <f t="shared" si="0"/>
        <v>213011.80499999999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18">
        <f>SUM(D24+E24+F24+G24)</f>
        <v>244935</v>
      </c>
      <c r="D24" s="18">
        <f>SUM(C10*7.5*3)</f>
        <v>61233.75</v>
      </c>
      <c r="E24" s="18">
        <f>SUM(C10*7.5*3)</f>
        <v>61233.75</v>
      </c>
      <c r="F24" s="18">
        <f>SUM(C10*7.5*3)</f>
        <v>61233.75</v>
      </c>
      <c r="G24" s="23">
        <f>SUM(C10*7.5*3)</f>
        <v>61233.75</v>
      </c>
    </row>
    <row r="25" spans="1:7" x14ac:dyDescent="0.25">
      <c r="A25" s="69" t="s">
        <v>79</v>
      </c>
      <c r="B25" s="71" t="s">
        <v>83</v>
      </c>
      <c r="C25" s="76">
        <f>SUM(D25:G26)</f>
        <v>207051.72000000003</v>
      </c>
      <c r="D25" s="76">
        <f>SUM(C10*6.34*3)</f>
        <v>51762.930000000008</v>
      </c>
      <c r="E25" s="76">
        <f>SUM(C10*6.34*3)</f>
        <v>51762.930000000008</v>
      </c>
      <c r="F25" s="76">
        <f>SUM(C10*6.34*3)</f>
        <v>51762.930000000008</v>
      </c>
      <c r="G25" s="73">
        <f>SUM(C10*6.34*3)</f>
        <v>51762.930000000008</v>
      </c>
    </row>
    <row r="26" spans="1:7" ht="15" customHeight="1" x14ac:dyDescent="0.25">
      <c r="A26" s="70"/>
      <c r="B26" s="72"/>
      <c r="C26" s="77"/>
      <c r="D26" s="77"/>
      <c r="E26" s="77"/>
      <c r="F26" s="77"/>
      <c r="G26" s="74"/>
    </row>
    <row r="27" spans="1:7" x14ac:dyDescent="0.25">
      <c r="A27" s="73" t="s">
        <v>80</v>
      </c>
      <c r="B27" s="71" t="s">
        <v>68</v>
      </c>
      <c r="C27" s="73">
        <f>SUM(D27:G28)</f>
        <v>48987</v>
      </c>
      <c r="D27" s="73">
        <f>SUM(C10*1.5*3)</f>
        <v>12246.75</v>
      </c>
      <c r="E27" s="73">
        <f>SUM(C10*1.5*3)</f>
        <v>12246.75</v>
      </c>
      <c r="F27" s="73">
        <f>SUM(C10*1.5*3)</f>
        <v>12246.75</v>
      </c>
      <c r="G27" s="73">
        <f>SUM(C10*1.5*3)</f>
        <v>12246.75</v>
      </c>
    </row>
    <row r="28" spans="1:7" ht="15" customHeight="1" x14ac:dyDescent="0.25">
      <c r="A28" s="74"/>
      <c r="B28" s="72"/>
      <c r="C28" s="74"/>
      <c r="D28" s="74"/>
      <c r="E28" s="74"/>
      <c r="F28" s="74"/>
      <c r="G28" s="74"/>
    </row>
    <row r="29" spans="1:7" ht="28.5" customHeight="1" x14ac:dyDescent="0.25">
      <c r="A29" s="38">
        <v>1.4</v>
      </c>
      <c r="B29" s="47" t="s">
        <v>76</v>
      </c>
      <c r="C29" s="39">
        <f>SUM(D29:G29)</f>
        <v>36985.184999999998</v>
      </c>
      <c r="D29" s="39"/>
      <c r="E29" s="39">
        <f>SUM(C10*1.51*3)</f>
        <v>12328.395</v>
      </c>
      <c r="F29" s="39">
        <f>SUM(C10*1.51*3)</f>
        <v>12328.395</v>
      </c>
      <c r="G29" s="39">
        <f>SUM(C10*1.51*3)</f>
        <v>12328.395</v>
      </c>
    </row>
    <row r="30" spans="1:7" ht="38.25" x14ac:dyDescent="0.25">
      <c r="A30" s="38">
        <v>1.5</v>
      </c>
      <c r="B30" s="47" t="s">
        <v>77</v>
      </c>
      <c r="C30" s="39">
        <f>SUM(D30:G30)</f>
        <v>43108.56</v>
      </c>
      <c r="D30" s="39"/>
      <c r="E30" s="39">
        <f>SUM(C10*1.76*3)</f>
        <v>14369.52</v>
      </c>
      <c r="F30" s="39">
        <f>SUM(C10*1.76*3)</f>
        <v>14369.52</v>
      </c>
      <c r="G30" s="39">
        <f>SUM(C10*1.76*3)</f>
        <v>14369.52</v>
      </c>
    </row>
    <row r="31" spans="1:7" ht="60" x14ac:dyDescent="0.25">
      <c r="A31" s="24">
        <v>1.6</v>
      </c>
      <c r="B31" s="25" t="s">
        <v>69</v>
      </c>
      <c r="C31" s="29">
        <f>SUM(D31+E31+F31+G31)</f>
        <v>244281.84</v>
      </c>
      <c r="D31" s="29">
        <f>SUM(D33:D36)</f>
        <v>61070.46</v>
      </c>
      <c r="E31" s="29">
        <f>SUM(E33:E36)</f>
        <v>61070.46</v>
      </c>
      <c r="F31" s="29">
        <f>SUM(F33:F36)</f>
        <v>61070.46</v>
      </c>
      <c r="G31" s="29">
        <f>SUM(G33:G36)</f>
        <v>61070.46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26" t="s">
        <v>71</v>
      </c>
      <c r="C33" s="29">
        <f>SUM(D33+E33+F33+G33)</f>
        <v>61723.619999999995</v>
      </c>
      <c r="D33" s="27">
        <f>SUM(C10*1.89*3)</f>
        <v>15430.904999999999</v>
      </c>
      <c r="E33" s="27">
        <f>SUM(C10*1.89*3)</f>
        <v>15430.904999999999</v>
      </c>
      <c r="F33" s="27">
        <f>SUM(C10*1.89*3)</f>
        <v>15430.904999999999</v>
      </c>
      <c r="G33" s="27">
        <f>SUM(C10*1.89*3)</f>
        <v>15430.904999999999</v>
      </c>
    </row>
    <row r="34" spans="1:8" ht="45" x14ac:dyDescent="0.25">
      <c r="A34" s="20"/>
      <c r="B34" s="43" t="s">
        <v>74</v>
      </c>
      <c r="C34" s="29">
        <f>SUM(D34+E34+F34+G34)</f>
        <v>89156.34</v>
      </c>
      <c r="D34" s="27">
        <f>SUM(C10*2.73*3)</f>
        <v>22289.084999999999</v>
      </c>
      <c r="E34" s="27">
        <f>SUM(C10*2.73*3)</f>
        <v>22289.084999999999</v>
      </c>
      <c r="F34" s="27">
        <f>SUM(C10*2.73*3)</f>
        <v>22289.084999999999</v>
      </c>
      <c r="G34" s="27">
        <f>SUM(C10*2.73*3)</f>
        <v>22289.084999999999</v>
      </c>
    </row>
    <row r="35" spans="1:8" x14ac:dyDescent="0.25">
      <c r="A35" s="20"/>
      <c r="B35" s="26" t="s">
        <v>72</v>
      </c>
      <c r="C35" s="29">
        <f>SUM(D35+E35+F35+G35)</f>
        <v>23840.34</v>
      </c>
      <c r="D35" s="27">
        <f>SUM(C10*0.73*3)</f>
        <v>5960.085</v>
      </c>
      <c r="E35" s="27">
        <f>SUM(C10*0.73*3)</f>
        <v>5960.085</v>
      </c>
      <c r="F35" s="27">
        <f>SUM(C10*0.73*3)</f>
        <v>5960.085</v>
      </c>
      <c r="G35" s="27">
        <f>SUM(C10*0.73*3)</f>
        <v>5960.085</v>
      </c>
    </row>
    <row r="36" spans="1:8" x14ac:dyDescent="0.25">
      <c r="A36" s="20"/>
      <c r="B36" s="1" t="s">
        <v>73</v>
      </c>
      <c r="C36" s="29">
        <f>SUM(D36+E36+F36+G36)</f>
        <v>69561.540000000008</v>
      </c>
      <c r="D36" s="17">
        <f>SUM(C10*2.13*3)</f>
        <v>17390.385000000002</v>
      </c>
      <c r="E36" s="17">
        <f>SUM(C10*2.13*3)</f>
        <v>17390.385000000002</v>
      </c>
      <c r="F36" s="17">
        <f>SUM(C10*2.13*3)</f>
        <v>17390.385000000002</v>
      </c>
      <c r="G36" s="17">
        <f>SUM(C10*2.13*3)</f>
        <v>17390.385000000002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30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85</v>
      </c>
      <c r="C10" s="14">
        <v>1581.8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479712.48599999992</v>
      </c>
      <c r="D15" s="13">
        <f>SUM(G9*C10*3)</f>
        <v>108290.02799999999</v>
      </c>
      <c r="E15" s="31">
        <f>SUM(G10*C10*3)</f>
        <v>123807.48599999999</v>
      </c>
      <c r="F15" s="31">
        <f>SUM(G10*C10*3)</f>
        <v>123807.48599999999</v>
      </c>
      <c r="G15" s="31">
        <f>SUM(G10*C10*3)</f>
        <v>123807.48599999999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479712.48600000003</v>
      </c>
      <c r="D21" s="31">
        <f>SUM(D24:D31)</f>
        <v>108290.02799999999</v>
      </c>
      <c r="E21" s="31">
        <f t="shared" ref="E21:G21" si="0">SUM(E24:E31)</f>
        <v>123807.486</v>
      </c>
      <c r="F21" s="31">
        <f t="shared" si="0"/>
        <v>123807.486</v>
      </c>
      <c r="G21" s="31">
        <f t="shared" si="0"/>
        <v>123807.486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18">
        <f>SUM(D24+E24+F24+G24)</f>
        <v>142362</v>
      </c>
      <c r="D24" s="18">
        <f>SUM(C10*7.5*3)</f>
        <v>35590.5</v>
      </c>
      <c r="E24" s="18">
        <f>SUM(C10*7.5*3)</f>
        <v>35590.5</v>
      </c>
      <c r="F24" s="18">
        <f>SUM(C10*7.5*3)</f>
        <v>35590.5</v>
      </c>
      <c r="G24" s="23">
        <f>SUM(C10*7.5*3)</f>
        <v>35590.5</v>
      </c>
    </row>
    <row r="25" spans="1:7" x14ac:dyDescent="0.25">
      <c r="A25" s="69" t="s">
        <v>79</v>
      </c>
      <c r="B25" s="71" t="s">
        <v>83</v>
      </c>
      <c r="C25" s="76">
        <f>SUM(D25:G26)</f>
        <v>120343.34399999998</v>
      </c>
      <c r="D25" s="76">
        <f>SUM(C10*6.34*3)</f>
        <v>30085.835999999996</v>
      </c>
      <c r="E25" s="76">
        <f>SUM(C10*6.34*3)</f>
        <v>30085.835999999996</v>
      </c>
      <c r="F25" s="76">
        <f>SUM(C10*6.34*3)</f>
        <v>30085.835999999996</v>
      </c>
      <c r="G25" s="73">
        <f>SUM(C10*6.34*3)</f>
        <v>30085.835999999996</v>
      </c>
    </row>
    <row r="26" spans="1:7" ht="15" customHeight="1" x14ac:dyDescent="0.25">
      <c r="A26" s="70"/>
      <c r="B26" s="72"/>
      <c r="C26" s="77"/>
      <c r="D26" s="77"/>
      <c r="E26" s="77"/>
      <c r="F26" s="77"/>
      <c r="G26" s="74"/>
    </row>
    <row r="27" spans="1:7" x14ac:dyDescent="0.25">
      <c r="A27" s="73" t="s">
        <v>80</v>
      </c>
      <c r="B27" s="71" t="s">
        <v>68</v>
      </c>
      <c r="C27" s="73">
        <f>SUM(D27:G28)</f>
        <v>28472.399999999998</v>
      </c>
      <c r="D27" s="73">
        <f>SUM(C10*1.5*3)</f>
        <v>7118.0999999999995</v>
      </c>
      <c r="E27" s="73">
        <f>SUM(C10*1.5*3)</f>
        <v>7118.0999999999995</v>
      </c>
      <c r="F27" s="73">
        <f>SUM(C10*1.5*3)</f>
        <v>7118.0999999999995</v>
      </c>
      <c r="G27" s="73">
        <f>SUM(C10*1.5*3)</f>
        <v>7118.0999999999995</v>
      </c>
    </row>
    <row r="28" spans="1:7" ht="15" customHeight="1" x14ac:dyDescent="0.25">
      <c r="A28" s="74"/>
      <c r="B28" s="72"/>
      <c r="C28" s="74"/>
      <c r="D28" s="74"/>
      <c r="E28" s="74"/>
      <c r="F28" s="74"/>
      <c r="G28" s="74"/>
    </row>
    <row r="29" spans="1:7" ht="28.5" customHeight="1" x14ac:dyDescent="0.25">
      <c r="A29" s="38">
        <v>1.4</v>
      </c>
      <c r="B29" s="47" t="s">
        <v>76</v>
      </c>
      <c r="C29" s="39">
        <f>SUM(D29:G29)</f>
        <v>21496.662</v>
      </c>
      <c r="D29" s="39"/>
      <c r="E29" s="39">
        <f>SUM(C10*1.51*3)</f>
        <v>7165.5540000000001</v>
      </c>
      <c r="F29" s="39">
        <f>SUM(C10*1.51*3)</f>
        <v>7165.5540000000001</v>
      </c>
      <c r="G29" s="39">
        <f>SUM(C10*1.51*3)</f>
        <v>7165.5540000000001</v>
      </c>
    </row>
    <row r="30" spans="1:7" ht="38.25" x14ac:dyDescent="0.25">
      <c r="A30" s="38">
        <v>1.5</v>
      </c>
      <c r="B30" s="47" t="s">
        <v>77</v>
      </c>
      <c r="C30" s="39">
        <f>SUM(D30:G30)</f>
        <v>25055.711999999996</v>
      </c>
      <c r="D30" s="39"/>
      <c r="E30" s="39">
        <f>SUM(C10*1.76*3)</f>
        <v>8351.9039999999986</v>
      </c>
      <c r="F30" s="39">
        <f>SUM(C10*1.76*3)</f>
        <v>8351.9039999999986</v>
      </c>
      <c r="G30" s="39">
        <f>SUM(C10*1.76*3)</f>
        <v>8351.9039999999986</v>
      </c>
    </row>
    <row r="31" spans="1:7" ht="60" x14ac:dyDescent="0.25">
      <c r="A31" s="24">
        <v>1.6</v>
      </c>
      <c r="B31" s="25" t="s">
        <v>69</v>
      </c>
      <c r="C31" s="29">
        <f>SUM(D31+E31+F31+G31)</f>
        <v>141982.36799999999</v>
      </c>
      <c r="D31" s="29">
        <f>SUM(D33:D36)</f>
        <v>35495.591999999997</v>
      </c>
      <c r="E31" s="29">
        <f>SUM(E33:E36)</f>
        <v>35495.591999999997</v>
      </c>
      <c r="F31" s="29">
        <f>SUM(F33:F36)</f>
        <v>35495.591999999997</v>
      </c>
      <c r="G31" s="29">
        <f>SUM(G33:G36)</f>
        <v>35495.591999999997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26" t="s">
        <v>71</v>
      </c>
      <c r="C33" s="29">
        <f>SUM(D33+E33+F33+G33)</f>
        <v>35875.224000000002</v>
      </c>
      <c r="D33" s="27">
        <f>SUM(C10*1.89*3)</f>
        <v>8968.8060000000005</v>
      </c>
      <c r="E33" s="27">
        <f>SUM(C10*1.89*3)</f>
        <v>8968.8060000000005</v>
      </c>
      <c r="F33" s="27">
        <f>SUM(C10*1.89*3)</f>
        <v>8968.8060000000005</v>
      </c>
      <c r="G33" s="27">
        <f>SUM(C10*1.89*3)</f>
        <v>8968.8060000000005</v>
      </c>
    </row>
    <row r="34" spans="1:8" ht="45" x14ac:dyDescent="0.25">
      <c r="A34" s="20"/>
      <c r="B34" s="43" t="s">
        <v>74</v>
      </c>
      <c r="C34" s="29">
        <f>SUM(D34+E34+F34+G34)</f>
        <v>51819.767999999996</v>
      </c>
      <c r="D34" s="27">
        <f>SUM(C10*2.73*3)</f>
        <v>12954.941999999999</v>
      </c>
      <c r="E34" s="27">
        <f>SUM(C10*2.73*3)</f>
        <v>12954.941999999999</v>
      </c>
      <c r="F34" s="27">
        <f>SUM(C10*2.73*3)</f>
        <v>12954.941999999999</v>
      </c>
      <c r="G34" s="27">
        <f>SUM(C10*2.73*3)</f>
        <v>12954.941999999999</v>
      </c>
    </row>
    <row r="35" spans="1:8" x14ac:dyDescent="0.25">
      <c r="A35" s="20"/>
      <c r="B35" s="26" t="s">
        <v>72</v>
      </c>
      <c r="C35" s="29">
        <f>SUM(D35+E35+F35+G35)</f>
        <v>13856.567999999999</v>
      </c>
      <c r="D35" s="27">
        <f>SUM(C10*0.73*3)</f>
        <v>3464.1419999999998</v>
      </c>
      <c r="E35" s="27">
        <f>SUM(C10*0.73*3)</f>
        <v>3464.1419999999998</v>
      </c>
      <c r="F35" s="27">
        <f>SUM(C10*0.73*3)</f>
        <v>3464.1419999999998</v>
      </c>
      <c r="G35" s="27">
        <f>SUM(C10*0.73*3)</f>
        <v>3464.1419999999998</v>
      </c>
    </row>
    <row r="36" spans="1:8" x14ac:dyDescent="0.25">
      <c r="A36" s="20"/>
      <c r="B36" s="1" t="s">
        <v>73</v>
      </c>
      <c r="C36" s="29">
        <f>SUM(D36+E36+F36+G36)</f>
        <v>40430.807999999997</v>
      </c>
      <c r="D36" s="17">
        <f>SUM(C10*2.13*3)</f>
        <v>10107.701999999999</v>
      </c>
      <c r="E36" s="17">
        <f>SUM(C10*2.13*3)</f>
        <v>10107.701999999999</v>
      </c>
      <c r="F36" s="17">
        <f>SUM(C10*2.13*3)</f>
        <v>10107.701999999999</v>
      </c>
      <c r="G36" s="17">
        <f>SUM(C10*2.13*3)</f>
        <v>10107.701999999999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29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14">
        <v>2684.38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814091.92259999993</v>
      </c>
      <c r="D15" s="13">
        <f>SUM(G9*C10*3)</f>
        <v>183772.65480000002</v>
      </c>
      <c r="E15" s="31">
        <f>SUM(G10*C10*3)</f>
        <v>210106.42259999999</v>
      </c>
      <c r="F15" s="31">
        <f>SUM(G10*C10*3)</f>
        <v>210106.42259999999</v>
      </c>
      <c r="G15" s="31">
        <f>SUM(G10*C10*3)</f>
        <v>210106.42259999999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814091.92260000005</v>
      </c>
      <c r="D21" s="31">
        <f>SUM(D24:D31)</f>
        <v>183772.65480000002</v>
      </c>
      <c r="E21" s="31">
        <f t="shared" ref="E21:G21" si="0">SUM(E24:E31)</f>
        <v>210106.42260000002</v>
      </c>
      <c r="F21" s="31">
        <f t="shared" si="0"/>
        <v>210106.42260000002</v>
      </c>
      <c r="G21" s="31">
        <f t="shared" si="0"/>
        <v>210106.42260000002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18">
        <f>SUM(D24+E24+F24+G24)</f>
        <v>241594.2</v>
      </c>
      <c r="D24" s="18">
        <f>SUM(C10*7.5*3)</f>
        <v>60398.55</v>
      </c>
      <c r="E24" s="18">
        <f>SUM(C10*7.5*3)</f>
        <v>60398.55</v>
      </c>
      <c r="F24" s="18">
        <f>SUM(C10*7.5*3)</f>
        <v>60398.55</v>
      </c>
      <c r="G24" s="23">
        <f>SUM(C10*7.5*3)</f>
        <v>60398.55</v>
      </c>
    </row>
    <row r="25" spans="1:7" x14ac:dyDescent="0.25">
      <c r="A25" s="69" t="s">
        <v>79</v>
      </c>
      <c r="B25" s="71" t="s">
        <v>83</v>
      </c>
      <c r="C25" s="76">
        <f>SUM(D25:G26)</f>
        <v>204227.63039999999</v>
      </c>
      <c r="D25" s="76">
        <f>SUM(C10*6.34*3)</f>
        <v>51056.907599999999</v>
      </c>
      <c r="E25" s="76">
        <f>SUM(C10*6.34*3)</f>
        <v>51056.907599999999</v>
      </c>
      <c r="F25" s="76">
        <f>SUM(C10*6.34*3)</f>
        <v>51056.907599999999</v>
      </c>
      <c r="G25" s="73">
        <f>SUM(C10*6.34*3)</f>
        <v>51056.907599999999</v>
      </c>
    </row>
    <row r="26" spans="1:7" ht="15" customHeight="1" x14ac:dyDescent="0.25">
      <c r="A26" s="70"/>
      <c r="B26" s="72"/>
      <c r="C26" s="77"/>
      <c r="D26" s="77"/>
      <c r="E26" s="77"/>
      <c r="F26" s="77"/>
      <c r="G26" s="74"/>
    </row>
    <row r="27" spans="1:7" x14ac:dyDescent="0.25">
      <c r="A27" s="73" t="s">
        <v>80</v>
      </c>
      <c r="B27" s="71" t="s">
        <v>68</v>
      </c>
      <c r="C27" s="73">
        <f>SUM(D27:G28)</f>
        <v>48318.840000000004</v>
      </c>
      <c r="D27" s="73">
        <f>SUM(C10*1.5*3)</f>
        <v>12079.710000000001</v>
      </c>
      <c r="E27" s="73">
        <f>SUM(C10*1.5*3)</f>
        <v>12079.710000000001</v>
      </c>
      <c r="F27" s="73">
        <f>SUM(C10*1.5*3)</f>
        <v>12079.710000000001</v>
      </c>
      <c r="G27" s="73">
        <f>SUM(C10*1.5*3)</f>
        <v>12079.710000000001</v>
      </c>
    </row>
    <row r="28" spans="1:7" ht="15" customHeight="1" x14ac:dyDescent="0.25">
      <c r="A28" s="74"/>
      <c r="B28" s="72"/>
      <c r="C28" s="74"/>
      <c r="D28" s="74"/>
      <c r="E28" s="74"/>
      <c r="F28" s="74"/>
      <c r="G28" s="74"/>
    </row>
    <row r="29" spans="1:7" ht="28.5" customHeight="1" x14ac:dyDescent="0.25">
      <c r="A29" s="38">
        <v>1.4</v>
      </c>
      <c r="B29" s="47" t="s">
        <v>76</v>
      </c>
      <c r="C29" s="39">
        <f>SUM(D29:G29)</f>
        <v>36480.724200000004</v>
      </c>
      <c r="D29" s="39"/>
      <c r="E29" s="39">
        <f>SUM(C10*1.51*3)</f>
        <v>12160.241400000001</v>
      </c>
      <c r="F29" s="39">
        <f>SUM(C10*1.51*3)</f>
        <v>12160.241400000001</v>
      </c>
      <c r="G29" s="39">
        <f>SUM(C10*1.51*3)</f>
        <v>12160.241400000001</v>
      </c>
    </row>
    <row r="30" spans="1:7" ht="38.25" x14ac:dyDescent="0.25">
      <c r="A30" s="38">
        <v>1.5</v>
      </c>
      <c r="B30" s="47" t="s">
        <v>77</v>
      </c>
      <c r="C30" s="39">
        <f>SUM(D30:G30)</f>
        <v>42520.579200000007</v>
      </c>
      <c r="D30" s="39"/>
      <c r="E30" s="39">
        <f>SUM(C10*1.76*3)</f>
        <v>14173.526400000002</v>
      </c>
      <c r="F30" s="39">
        <f>SUM(C10*1.76*3)</f>
        <v>14173.526400000002</v>
      </c>
      <c r="G30" s="39">
        <f>SUM(C10*1.76*3)</f>
        <v>14173.526400000002</v>
      </c>
    </row>
    <row r="31" spans="1:7" ht="60" x14ac:dyDescent="0.25">
      <c r="A31" s="24">
        <v>1.6</v>
      </c>
      <c r="B31" s="25" t="s">
        <v>69</v>
      </c>
      <c r="C31" s="29">
        <f>SUM(D31+E31+F31+G31)</f>
        <v>240949.94880000001</v>
      </c>
      <c r="D31" s="29">
        <f>SUM(D33:D36)</f>
        <v>60237.487200000003</v>
      </c>
      <c r="E31" s="29">
        <f>SUM(E33:E36)</f>
        <v>60237.487200000003</v>
      </c>
      <c r="F31" s="29">
        <f>SUM(F33:F36)</f>
        <v>60237.487200000003</v>
      </c>
      <c r="G31" s="29">
        <f>SUM(G33:G36)</f>
        <v>60237.487200000003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26" t="s">
        <v>71</v>
      </c>
      <c r="C33" s="29">
        <f>SUM(D33+E33+F33+G33)</f>
        <v>60881.738399999995</v>
      </c>
      <c r="D33" s="27">
        <f>SUM(C10*1.89*3)</f>
        <v>15220.434599999999</v>
      </c>
      <c r="E33" s="27">
        <f>SUM(C10*1.89*3)</f>
        <v>15220.434599999999</v>
      </c>
      <c r="F33" s="27">
        <f>SUM(C10*1.89*3)</f>
        <v>15220.434599999999</v>
      </c>
      <c r="G33" s="27">
        <f>SUM(C10*1.89*3)</f>
        <v>15220.434599999999</v>
      </c>
    </row>
    <row r="34" spans="1:8" ht="45" x14ac:dyDescent="0.25">
      <c r="A34" s="20"/>
      <c r="B34" s="43" t="s">
        <v>74</v>
      </c>
      <c r="C34" s="29">
        <f>SUM(D34+E34+F34+G34)</f>
        <v>87940.288799999995</v>
      </c>
      <c r="D34" s="27">
        <f>SUM(C10*2.73*3)</f>
        <v>21985.072199999999</v>
      </c>
      <c r="E34" s="27">
        <f>SUM(C10*2.73*3)</f>
        <v>21985.072199999999</v>
      </c>
      <c r="F34" s="27">
        <f>SUM(C10*2.73*3)</f>
        <v>21985.072199999999</v>
      </c>
      <c r="G34" s="27">
        <f>SUM(C10*2.73*3)</f>
        <v>21985.072199999999</v>
      </c>
    </row>
    <row r="35" spans="1:8" x14ac:dyDescent="0.25">
      <c r="A35" s="20"/>
      <c r="B35" s="26" t="s">
        <v>72</v>
      </c>
      <c r="C35" s="29">
        <f>SUM(D35+E35+F35+G35)</f>
        <v>23515.168799999999</v>
      </c>
      <c r="D35" s="27">
        <f>SUM(C10*0.73*3)</f>
        <v>5878.7921999999999</v>
      </c>
      <c r="E35" s="27">
        <f>SUM(C10*0.73*3)</f>
        <v>5878.7921999999999</v>
      </c>
      <c r="F35" s="27">
        <f>SUM(C10*0.73*3)</f>
        <v>5878.7921999999999</v>
      </c>
      <c r="G35" s="27">
        <f>SUM(C10*0.73*3)</f>
        <v>5878.7921999999999</v>
      </c>
    </row>
    <row r="36" spans="1:8" x14ac:dyDescent="0.25">
      <c r="A36" s="20"/>
      <c r="B36" s="1" t="s">
        <v>73</v>
      </c>
      <c r="C36" s="29">
        <f>SUM(D36+E36+F36+G36)</f>
        <v>68612.752800000002</v>
      </c>
      <c r="D36" s="17">
        <f>SUM(C10*2.13*3)</f>
        <v>17153.188200000001</v>
      </c>
      <c r="E36" s="17">
        <f>SUM(C10*2.13*3)</f>
        <v>17153.188200000001</v>
      </c>
      <c r="F36" s="17">
        <f>SUM(C10*2.13*3)</f>
        <v>17153.188200000001</v>
      </c>
      <c r="G36" s="17">
        <f>SUM(C10*2.13*3)</f>
        <v>17153.188200000001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28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85</v>
      </c>
      <c r="C10" s="14">
        <v>2726.7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826926.30899999989</v>
      </c>
      <c r="D15" s="13">
        <f>SUM(G9*C10*3)</f>
        <v>186669.88199999998</v>
      </c>
      <c r="E15" s="31">
        <f>SUM(G10*C10*3)</f>
        <v>213418.80899999995</v>
      </c>
      <c r="F15" s="31">
        <f>SUM(G10*C10*3)</f>
        <v>213418.80899999995</v>
      </c>
      <c r="G15" s="31">
        <f>SUM(G10*C10*3)</f>
        <v>213418.80899999995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826926.30899999989</v>
      </c>
      <c r="D21" s="31">
        <f>SUM(D24:D31)</f>
        <v>186669.88199999998</v>
      </c>
      <c r="E21" s="31">
        <f t="shared" ref="E21:G21" si="0">SUM(E24:E31)</f>
        <v>213418.80899999998</v>
      </c>
      <c r="F21" s="31">
        <f t="shared" si="0"/>
        <v>213418.80899999998</v>
      </c>
      <c r="G21" s="31">
        <f t="shared" si="0"/>
        <v>213418.80899999998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18">
        <f>SUM(D24+E24+F24+G24)</f>
        <v>245403</v>
      </c>
      <c r="D24" s="18">
        <f>SUM(C10*7.5*3)</f>
        <v>61350.75</v>
      </c>
      <c r="E24" s="18">
        <f>SUM(C10*7.5*3)</f>
        <v>61350.75</v>
      </c>
      <c r="F24" s="18">
        <f>SUM(C10*7.5*3)</f>
        <v>61350.75</v>
      </c>
      <c r="G24" s="23">
        <f>SUM(C10*7.5*3)</f>
        <v>61350.75</v>
      </c>
    </row>
    <row r="25" spans="1:7" x14ac:dyDescent="0.25">
      <c r="A25" s="69" t="s">
        <v>79</v>
      </c>
      <c r="B25" s="71" t="s">
        <v>83</v>
      </c>
      <c r="C25" s="76">
        <f>SUM(D25:G26)</f>
        <v>207447.33599999998</v>
      </c>
      <c r="D25" s="76">
        <f>SUM(C10*6.34*3)</f>
        <v>51861.833999999995</v>
      </c>
      <c r="E25" s="76">
        <f>SUM(C10*6.34*3)</f>
        <v>51861.833999999995</v>
      </c>
      <c r="F25" s="76">
        <f>SUM(C10*6.34*3)</f>
        <v>51861.833999999995</v>
      </c>
      <c r="G25" s="73">
        <f>SUM(C10*6.34*3)</f>
        <v>51861.833999999995</v>
      </c>
    </row>
    <row r="26" spans="1:7" ht="15" customHeight="1" x14ac:dyDescent="0.25">
      <c r="A26" s="70"/>
      <c r="B26" s="72"/>
      <c r="C26" s="77"/>
      <c r="D26" s="77"/>
      <c r="E26" s="77"/>
      <c r="F26" s="77"/>
      <c r="G26" s="74"/>
    </row>
    <row r="27" spans="1:7" x14ac:dyDescent="0.25">
      <c r="A27" s="73" t="s">
        <v>80</v>
      </c>
      <c r="B27" s="71" t="s">
        <v>68</v>
      </c>
      <c r="C27" s="73">
        <f>SUM(D27:G28)</f>
        <v>49080.6</v>
      </c>
      <c r="D27" s="73">
        <f>SUM(C10*1.5*3)</f>
        <v>12270.15</v>
      </c>
      <c r="E27" s="73">
        <f>SUM(C10*1.5*3)</f>
        <v>12270.15</v>
      </c>
      <c r="F27" s="73">
        <f>SUM(C10*1.5*3)</f>
        <v>12270.15</v>
      </c>
      <c r="G27" s="73">
        <f>SUM(C10*1.5*3)</f>
        <v>12270.15</v>
      </c>
    </row>
    <row r="28" spans="1:7" ht="15" customHeight="1" x14ac:dyDescent="0.25">
      <c r="A28" s="74"/>
      <c r="B28" s="72"/>
      <c r="C28" s="74"/>
      <c r="D28" s="74"/>
      <c r="E28" s="74"/>
      <c r="F28" s="74"/>
      <c r="G28" s="74"/>
    </row>
    <row r="29" spans="1:7" ht="28.5" customHeight="1" x14ac:dyDescent="0.25">
      <c r="A29" s="38">
        <v>1.4</v>
      </c>
      <c r="B29" s="47" t="s">
        <v>76</v>
      </c>
      <c r="C29" s="39">
        <f>SUM(D29:G29)</f>
        <v>37055.853000000003</v>
      </c>
      <c r="D29" s="39"/>
      <c r="E29" s="39">
        <f>SUM(C10*1.51*3)</f>
        <v>12351.951000000001</v>
      </c>
      <c r="F29" s="39">
        <f>SUM(C10*1.51*3)</f>
        <v>12351.951000000001</v>
      </c>
      <c r="G29" s="39">
        <f>SUM(C10*1.51*3)</f>
        <v>12351.951000000001</v>
      </c>
    </row>
    <row r="30" spans="1:7" ht="38.25" x14ac:dyDescent="0.25">
      <c r="A30" s="38">
        <v>1.5</v>
      </c>
      <c r="B30" s="47" t="s">
        <v>77</v>
      </c>
      <c r="C30" s="39">
        <f>SUM(D30:G30)</f>
        <v>43190.928</v>
      </c>
      <c r="D30" s="39"/>
      <c r="E30" s="39">
        <f>SUM(C10*1.76*3)</f>
        <v>14396.975999999999</v>
      </c>
      <c r="F30" s="39">
        <f>SUM(C10*1.76*3)</f>
        <v>14396.975999999999</v>
      </c>
      <c r="G30" s="39">
        <f>SUM(C10*1.76*3)</f>
        <v>14396.975999999999</v>
      </c>
    </row>
    <row r="31" spans="1:7" ht="60" x14ac:dyDescent="0.25">
      <c r="A31" s="24">
        <v>1.6</v>
      </c>
      <c r="B31" s="25" t="s">
        <v>69</v>
      </c>
      <c r="C31" s="29">
        <f>SUM(D31+E31+F31+G31)</f>
        <v>244748.59199999998</v>
      </c>
      <c r="D31" s="29">
        <f>SUM(D33:D36)</f>
        <v>61187.147999999994</v>
      </c>
      <c r="E31" s="29">
        <f>SUM(E33:E36)</f>
        <v>61187.147999999994</v>
      </c>
      <c r="F31" s="29">
        <f>SUM(F33:F36)</f>
        <v>61187.147999999994</v>
      </c>
      <c r="G31" s="29">
        <f>SUM(G33:G36)</f>
        <v>61187.147999999994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26" t="s">
        <v>71</v>
      </c>
      <c r="C33" s="29">
        <f>SUM(D33+E33+F33+G33)</f>
        <v>61841.555999999997</v>
      </c>
      <c r="D33" s="27">
        <f>SUM(C10*1.89*3)</f>
        <v>15460.388999999999</v>
      </c>
      <c r="E33" s="27">
        <f>SUM(C10*1.89*3)</f>
        <v>15460.388999999999</v>
      </c>
      <c r="F33" s="27">
        <f>SUM(C10*1.89*3)</f>
        <v>15460.388999999999</v>
      </c>
      <c r="G33" s="27">
        <f>SUM(C10*1.89*3)</f>
        <v>15460.388999999999</v>
      </c>
    </row>
    <row r="34" spans="1:8" ht="45" x14ac:dyDescent="0.25">
      <c r="A34" s="20"/>
      <c r="B34" s="43" t="s">
        <v>74</v>
      </c>
      <c r="C34" s="29">
        <f>SUM(D34+E34+F34+G34)</f>
        <v>89326.691999999995</v>
      </c>
      <c r="D34" s="27">
        <f>SUM(C10*2.73*3)</f>
        <v>22331.672999999999</v>
      </c>
      <c r="E34" s="27">
        <f>SUM(C10*2.73*3)</f>
        <v>22331.672999999999</v>
      </c>
      <c r="F34" s="27">
        <f>SUM(C10*2.73*3)</f>
        <v>22331.672999999999</v>
      </c>
      <c r="G34" s="27">
        <f>SUM(C10*2.73*3)</f>
        <v>22331.672999999999</v>
      </c>
    </row>
    <row r="35" spans="1:8" x14ac:dyDescent="0.25">
      <c r="A35" s="20"/>
      <c r="B35" s="26" t="s">
        <v>72</v>
      </c>
      <c r="C35" s="29">
        <f>SUM(D35+E35+F35+G35)</f>
        <v>23885.891999999996</v>
      </c>
      <c r="D35" s="27">
        <f>SUM(C10*0.73*3)</f>
        <v>5971.472999999999</v>
      </c>
      <c r="E35" s="27">
        <f>SUM(C10*0.73*3)</f>
        <v>5971.472999999999</v>
      </c>
      <c r="F35" s="27">
        <f>SUM(C10*0.73*3)</f>
        <v>5971.472999999999</v>
      </c>
      <c r="G35" s="27">
        <f>SUM(C10*0.73*3)</f>
        <v>5971.472999999999</v>
      </c>
    </row>
    <row r="36" spans="1:8" x14ac:dyDescent="0.25">
      <c r="A36" s="20"/>
      <c r="B36" s="1" t="s">
        <v>73</v>
      </c>
      <c r="C36" s="29">
        <f>SUM(D36+E36+F36+G36)</f>
        <v>69694.45199999999</v>
      </c>
      <c r="D36" s="17">
        <f>SUM(C10*2.13*3)</f>
        <v>17423.612999999998</v>
      </c>
      <c r="E36" s="17">
        <f>SUM(C10*2.13*3)</f>
        <v>17423.612999999998</v>
      </c>
      <c r="F36" s="17">
        <f>SUM(C10*2.13*3)</f>
        <v>17423.612999999998</v>
      </c>
      <c r="G36" s="17">
        <f>SUM(C10*2.13*3)</f>
        <v>17423.612999999998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27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85</v>
      </c>
      <c r="C10" s="48">
        <v>2786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90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844910.22</v>
      </c>
      <c r="D15" s="13">
        <f>SUM(G9*C10*3)</f>
        <v>190729.56</v>
      </c>
      <c r="E15" s="31">
        <f>SUM(G10*C10*3)</f>
        <v>218060.22000000003</v>
      </c>
      <c r="F15" s="31">
        <f>SUM(G10*C10*3)</f>
        <v>218060.22000000003</v>
      </c>
      <c r="G15" s="31">
        <f>SUM(G10*C10*3)</f>
        <v>218060.22000000003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844910.22</v>
      </c>
      <c r="D21" s="31">
        <f>SUM(D24:D31)</f>
        <v>190729.56</v>
      </c>
      <c r="E21" s="31">
        <f t="shared" ref="E21:G21" si="0">SUM(E24:E31)</f>
        <v>218060.21999999997</v>
      </c>
      <c r="F21" s="31">
        <f t="shared" si="0"/>
        <v>218060.21999999997</v>
      </c>
      <c r="G21" s="31">
        <f t="shared" si="0"/>
        <v>218060.21999999997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18">
        <f>SUM(D24+E24+F24+G24)</f>
        <v>250740</v>
      </c>
      <c r="D24" s="18">
        <f>SUM(C10*7.5*3)</f>
        <v>62685</v>
      </c>
      <c r="E24" s="18">
        <f>SUM(C10*7.5*3)</f>
        <v>62685</v>
      </c>
      <c r="F24" s="18">
        <f>SUM(C10*7.5*3)</f>
        <v>62685</v>
      </c>
      <c r="G24" s="23">
        <f>SUM(C10*7.5*3)</f>
        <v>62685</v>
      </c>
    </row>
    <row r="25" spans="1:7" x14ac:dyDescent="0.25">
      <c r="A25" s="69" t="s">
        <v>79</v>
      </c>
      <c r="B25" s="71" t="s">
        <v>83</v>
      </c>
      <c r="C25" s="76">
        <f>SUM(D25:G26)</f>
        <v>211958.87999999998</v>
      </c>
      <c r="D25" s="76">
        <f>SUM(C10*6.34*3)</f>
        <v>52989.719999999994</v>
      </c>
      <c r="E25" s="76">
        <f>SUM(C10*6.34*3)</f>
        <v>52989.719999999994</v>
      </c>
      <c r="F25" s="76">
        <f>SUM(C10*6.34*3)</f>
        <v>52989.719999999994</v>
      </c>
      <c r="G25" s="73">
        <f>SUM(C10*6.34*3)</f>
        <v>52989.719999999994</v>
      </c>
    </row>
    <row r="26" spans="1:7" ht="15" customHeight="1" x14ac:dyDescent="0.25">
      <c r="A26" s="70"/>
      <c r="B26" s="72"/>
      <c r="C26" s="77"/>
      <c r="D26" s="77"/>
      <c r="E26" s="77"/>
      <c r="F26" s="77"/>
      <c r="G26" s="74"/>
    </row>
    <row r="27" spans="1:7" x14ac:dyDescent="0.25">
      <c r="A27" s="73" t="s">
        <v>80</v>
      </c>
      <c r="B27" s="71" t="s">
        <v>68</v>
      </c>
      <c r="C27" s="73">
        <f>SUM(D27:G28)</f>
        <v>50148</v>
      </c>
      <c r="D27" s="73">
        <f>SUM(C10*1.5*3)</f>
        <v>12537</v>
      </c>
      <c r="E27" s="73">
        <f>SUM(C10*1.5*3)</f>
        <v>12537</v>
      </c>
      <c r="F27" s="73">
        <f>SUM(C10*1.5*3)</f>
        <v>12537</v>
      </c>
      <c r="G27" s="73">
        <f>SUM(C10*1.5*3)</f>
        <v>12537</v>
      </c>
    </row>
    <row r="28" spans="1:7" ht="15" customHeight="1" x14ac:dyDescent="0.25">
      <c r="A28" s="74"/>
      <c r="B28" s="72"/>
      <c r="C28" s="74"/>
      <c r="D28" s="74"/>
      <c r="E28" s="74"/>
      <c r="F28" s="74"/>
      <c r="G28" s="74"/>
    </row>
    <row r="29" spans="1:7" ht="28.5" customHeight="1" x14ac:dyDescent="0.25">
      <c r="A29" s="38">
        <v>1.4</v>
      </c>
      <c r="B29" s="47" t="s">
        <v>76</v>
      </c>
      <c r="C29" s="39">
        <f>SUM(D29:G29)</f>
        <v>37861.739999999991</v>
      </c>
      <c r="D29" s="39"/>
      <c r="E29" s="39">
        <f>SUM(C10*1.51*3)</f>
        <v>12620.579999999998</v>
      </c>
      <c r="F29" s="39">
        <f>SUM(C10*1.51*3)</f>
        <v>12620.579999999998</v>
      </c>
      <c r="G29" s="39">
        <f>SUM(C10*1.51*3)</f>
        <v>12620.579999999998</v>
      </c>
    </row>
    <row r="30" spans="1:7" ht="38.25" x14ac:dyDescent="0.25">
      <c r="A30" s="38">
        <v>1.5</v>
      </c>
      <c r="B30" s="47" t="s">
        <v>77</v>
      </c>
      <c r="C30" s="39">
        <f>SUM(D30:G30)</f>
        <v>44130.239999999991</v>
      </c>
      <c r="D30" s="39"/>
      <c r="E30" s="39">
        <f>SUM(C10*1.76*3)</f>
        <v>14710.079999999998</v>
      </c>
      <c r="F30" s="39">
        <f>SUM(C10*1.76*3)</f>
        <v>14710.079999999998</v>
      </c>
      <c r="G30" s="39">
        <f>SUM(C10*1.76*3)</f>
        <v>14710.079999999998</v>
      </c>
    </row>
    <row r="31" spans="1:7" ht="60" x14ac:dyDescent="0.25">
      <c r="A31" s="24">
        <v>1.6</v>
      </c>
      <c r="B31" s="25" t="s">
        <v>69</v>
      </c>
      <c r="C31" s="29">
        <f>SUM(D31+E31+F31+G31)</f>
        <v>250071.36</v>
      </c>
      <c r="D31" s="29">
        <f>SUM(D33:D36)</f>
        <v>62517.84</v>
      </c>
      <c r="E31" s="29">
        <f>SUM(E33:E36)</f>
        <v>62517.84</v>
      </c>
      <c r="F31" s="29">
        <f>SUM(F33:F36)</f>
        <v>62517.84</v>
      </c>
      <c r="G31" s="29">
        <f>SUM(G33:G36)</f>
        <v>62517.84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26" t="s">
        <v>71</v>
      </c>
      <c r="C33" s="29">
        <f>SUM(D33+E33+F33+G33)</f>
        <v>63186.479999999996</v>
      </c>
      <c r="D33" s="27">
        <f>SUM(C10*1.89*3)</f>
        <v>15796.619999999999</v>
      </c>
      <c r="E33" s="27">
        <f>SUM(C10*1.89*3)</f>
        <v>15796.619999999999</v>
      </c>
      <c r="F33" s="27">
        <f>SUM(C10*1.89*3)</f>
        <v>15796.619999999999</v>
      </c>
      <c r="G33" s="27">
        <f>SUM(C10*1.89*3)</f>
        <v>15796.619999999999</v>
      </c>
    </row>
    <row r="34" spans="1:8" ht="45" x14ac:dyDescent="0.25">
      <c r="A34" s="20"/>
      <c r="B34" s="43" t="s">
        <v>74</v>
      </c>
      <c r="C34" s="29">
        <f>SUM(D34+E34+F34+G34)</f>
        <v>91269.36</v>
      </c>
      <c r="D34" s="27">
        <f>SUM(C10*2.73*3)</f>
        <v>22817.34</v>
      </c>
      <c r="E34" s="27">
        <f>SUM(C10*2.73*3)</f>
        <v>22817.34</v>
      </c>
      <c r="F34" s="27">
        <f>SUM(C10*2.73*3)</f>
        <v>22817.34</v>
      </c>
      <c r="G34" s="27">
        <f>SUM(C10*2.73*3)</f>
        <v>22817.34</v>
      </c>
    </row>
    <row r="35" spans="1:8" x14ac:dyDescent="0.25">
      <c r="A35" s="20"/>
      <c r="B35" s="26" t="s">
        <v>72</v>
      </c>
      <c r="C35" s="29">
        <f>SUM(D35+E35+F35+G35)</f>
        <v>24405.360000000001</v>
      </c>
      <c r="D35" s="27">
        <f>SUM(C10*0.73*3)</f>
        <v>6101.34</v>
      </c>
      <c r="E35" s="27">
        <f>SUM(C10*0.73*3)</f>
        <v>6101.34</v>
      </c>
      <c r="F35" s="27">
        <f>SUM(C10*0.73*3)</f>
        <v>6101.34</v>
      </c>
      <c r="G35" s="27">
        <f>SUM(C10*0.73*3)</f>
        <v>6101.34</v>
      </c>
    </row>
    <row r="36" spans="1:8" x14ac:dyDescent="0.25">
      <c r="A36" s="20"/>
      <c r="B36" s="1" t="s">
        <v>73</v>
      </c>
      <c r="C36" s="29">
        <f>SUM(D36+E36+F36+G36)</f>
        <v>71210.159999999989</v>
      </c>
      <c r="D36" s="17">
        <f>SUM(C10*2.13*3)</f>
        <v>17802.539999999997</v>
      </c>
      <c r="E36" s="17">
        <f>SUM(C10*2.13*3)</f>
        <v>17802.539999999997</v>
      </c>
      <c r="F36" s="17">
        <f>SUM(C10*2.13*3)</f>
        <v>17802.539999999997</v>
      </c>
      <c r="G36" s="17">
        <f>SUM(C10*2.13*3)</f>
        <v>17802.539999999997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0" workbookViewId="0">
      <selection activeCell="B36" sqref="B36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61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ht="17.25" x14ac:dyDescent="0.25">
      <c r="C8" s="40"/>
      <c r="D8" s="40"/>
      <c r="E8" s="57" t="s">
        <v>21</v>
      </c>
      <c r="F8" s="57"/>
      <c r="G8" s="16"/>
    </row>
    <row r="9" spans="1:7" x14ac:dyDescent="0.25">
      <c r="C9" s="40" t="s">
        <v>89</v>
      </c>
      <c r="D9" s="36"/>
      <c r="E9" s="36"/>
      <c r="F9" s="36" t="s">
        <v>95</v>
      </c>
      <c r="G9" s="40">
        <v>17.47</v>
      </c>
    </row>
    <row r="10" spans="1:7" ht="17.25" x14ac:dyDescent="0.25">
      <c r="B10" s="16" t="s">
        <v>86</v>
      </c>
      <c r="C10" s="48">
        <v>380</v>
      </c>
      <c r="D10" s="40"/>
      <c r="E10" s="57" t="s">
        <v>94</v>
      </c>
      <c r="F10" s="57"/>
      <c r="G10" s="40">
        <v>20.74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90846.6</v>
      </c>
      <c r="D15" s="31">
        <f>SUM(G9*C10*3)</f>
        <v>19915.8</v>
      </c>
      <c r="E15" s="31">
        <f>SUM(G10*C10*3)</f>
        <v>23643.599999999999</v>
      </c>
      <c r="F15" s="31">
        <f>SUM(G10*C10*3)</f>
        <v>23643.599999999999</v>
      </c>
      <c r="G15" s="31">
        <f>SUM(G10*C10*3)</f>
        <v>23643.599999999999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90846.599999999991</v>
      </c>
      <c r="D21" s="31">
        <f>SUM(D24+D25+D27+D31)</f>
        <v>19915.8</v>
      </c>
      <c r="E21" s="31">
        <f t="shared" ref="E21:G21" si="0">SUM(E24:E31)</f>
        <v>23643.600000000002</v>
      </c>
      <c r="F21" s="31">
        <f t="shared" si="0"/>
        <v>23643.600000000002</v>
      </c>
      <c r="G21" s="31">
        <f t="shared" si="0"/>
        <v>23643.600000000002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34200</v>
      </c>
      <c r="D24" s="49">
        <f>SUM(C10*7.5*3)</f>
        <v>8550</v>
      </c>
      <c r="E24" s="49">
        <f>SUM(C10*7.5*3)</f>
        <v>8550</v>
      </c>
      <c r="F24" s="49">
        <f>SUM(C10*7.5*3)</f>
        <v>8550</v>
      </c>
      <c r="G24" s="50">
        <f>SUM(C10*7.5*3)</f>
        <v>8550</v>
      </c>
    </row>
    <row r="25" spans="1:7" x14ac:dyDescent="0.25">
      <c r="A25" s="69" t="s">
        <v>79</v>
      </c>
      <c r="B25" s="71" t="s">
        <v>83</v>
      </c>
      <c r="C25" s="59">
        <f>SUM(D25:G26)</f>
        <v>28910.399999999998</v>
      </c>
      <c r="D25" s="59">
        <f>SUM(C10*6.34*3)</f>
        <v>7227.5999999999995</v>
      </c>
      <c r="E25" s="59">
        <f>SUM(C10*6.34*3)</f>
        <v>7227.5999999999995</v>
      </c>
      <c r="F25" s="59">
        <f>SUM(C10*6.34*3)</f>
        <v>7227.5999999999995</v>
      </c>
      <c r="G25" s="61">
        <f>SUM(C10*6.34*3)</f>
        <v>7227.5999999999995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6840</v>
      </c>
      <c r="D27" s="61">
        <f>SUM(C10*1.5*3)</f>
        <v>1710</v>
      </c>
      <c r="E27" s="61">
        <f>SUM(C10*1.5*3)</f>
        <v>1710</v>
      </c>
      <c r="F27" s="61">
        <f>SUM(C10*1.5*3)</f>
        <v>1710</v>
      </c>
      <c r="G27" s="61">
        <f>SUM(C10*1.5*3)</f>
        <v>1710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5164.2</v>
      </c>
      <c r="D29" s="51"/>
      <c r="E29" s="51">
        <f>SUM(C10*1.51*3)</f>
        <v>1721.3999999999999</v>
      </c>
      <c r="F29" s="51">
        <f>SUM(C10*1.51*3)</f>
        <v>1721.3999999999999</v>
      </c>
      <c r="G29" s="51">
        <f>SUM(C10*1.51*3)</f>
        <v>1721.3999999999999</v>
      </c>
    </row>
    <row r="30" spans="1:7" ht="38.25" x14ac:dyDescent="0.25">
      <c r="A30" s="41">
        <v>1.5</v>
      </c>
      <c r="B30" s="47" t="s">
        <v>77</v>
      </c>
      <c r="C30" s="51">
        <f>SUM(D30:G30)</f>
        <v>6019.2</v>
      </c>
      <c r="D30" s="51"/>
      <c r="E30" s="51">
        <f>SUM(C10*1.76*3)</f>
        <v>2006.3999999999999</v>
      </c>
      <c r="F30" s="51">
        <f>SUM(C10*1.76*3)</f>
        <v>2006.3999999999999</v>
      </c>
      <c r="G30" s="51">
        <f>SUM(C10*1.76*3)</f>
        <v>2006.3999999999999</v>
      </c>
    </row>
    <row r="31" spans="1:7" ht="60" x14ac:dyDescent="0.25">
      <c r="A31" s="24">
        <v>1.6</v>
      </c>
      <c r="B31" s="25" t="s">
        <v>69</v>
      </c>
      <c r="C31" s="29">
        <f>SUM(D31+E31+F31+G31)</f>
        <v>9712.7999999999993</v>
      </c>
      <c r="D31" s="29">
        <f>SUM(D33:D33)</f>
        <v>2428.1999999999998</v>
      </c>
      <c r="E31" s="29">
        <f>SUM(E33:E33)</f>
        <v>2428.1999999999998</v>
      </c>
      <c r="F31" s="29">
        <f>SUM(F33:F33)</f>
        <v>2428.1999999999998</v>
      </c>
      <c r="G31" s="29">
        <f>SUM(G33:G33)</f>
        <v>2428.1999999999998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44" t="s">
        <v>73</v>
      </c>
      <c r="C33" s="53">
        <f>SUM(D33+E33+F33+G33)</f>
        <v>9712.7999999999993</v>
      </c>
      <c r="D33" s="56">
        <f>SUM(C10*2.13*3)</f>
        <v>2428.1999999999998</v>
      </c>
      <c r="E33" s="56">
        <f>SUM(C10*2.13*3)</f>
        <v>2428.1999999999998</v>
      </c>
      <c r="F33" s="56">
        <f>SUM(C10*2.13*3)</f>
        <v>2428.1999999999998</v>
      </c>
      <c r="G33" s="56">
        <f>SUM(C10*2.13*3)</f>
        <v>2428.1999999999998</v>
      </c>
    </row>
    <row r="34" spans="1:8" ht="32.25" customHeight="1" x14ac:dyDescent="0.25">
      <c r="A34" s="28"/>
      <c r="B34" s="58" t="s">
        <v>70</v>
      </c>
      <c r="C34" s="58"/>
      <c r="D34" s="58"/>
      <c r="E34" s="58"/>
      <c r="F34" s="58"/>
      <c r="G34" s="5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42" t="s">
        <v>67</v>
      </c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B34:G34"/>
    <mergeCell ref="A25:A26"/>
    <mergeCell ref="E8:F8"/>
    <mergeCell ref="D12:G12"/>
    <mergeCell ref="A18:G18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6" workbookViewId="0">
      <selection activeCell="A2" sqref="A2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26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85</v>
      </c>
      <c r="C10" s="14">
        <v>2754.1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835235.90700000001</v>
      </c>
      <c r="D15" s="13">
        <f>SUM(G9*C10*3)</f>
        <v>188545.68599999999</v>
      </c>
      <c r="E15" s="31">
        <f>SUM(G10*C10*3)</f>
        <v>215563.40700000001</v>
      </c>
      <c r="F15" s="31">
        <f>SUM(G10*C10*3)</f>
        <v>215563.40700000001</v>
      </c>
      <c r="G15" s="31">
        <f>SUM(G10*C10*3)</f>
        <v>215563.40700000001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835235.90699999989</v>
      </c>
      <c r="D21" s="31">
        <f>SUM(D24:D31)</f>
        <v>188545.68599999999</v>
      </c>
      <c r="E21" s="31">
        <f t="shared" ref="E21:G21" si="0">SUM(E24:E31)</f>
        <v>215563.40699999995</v>
      </c>
      <c r="F21" s="31">
        <f t="shared" si="0"/>
        <v>215563.40699999995</v>
      </c>
      <c r="G21" s="31">
        <f t="shared" si="0"/>
        <v>215563.40699999995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18">
        <f>SUM(D24+E24+F24+G24)</f>
        <v>247869</v>
      </c>
      <c r="D24" s="18">
        <f>SUM(C10*7.5*3)</f>
        <v>61967.25</v>
      </c>
      <c r="E24" s="18">
        <f>SUM(C10*7.5*3)</f>
        <v>61967.25</v>
      </c>
      <c r="F24" s="18">
        <f>SUM(C10*7.5*3)</f>
        <v>61967.25</v>
      </c>
      <c r="G24" s="23">
        <f>SUM(C10*7.5*3)</f>
        <v>61967.25</v>
      </c>
    </row>
    <row r="25" spans="1:7" x14ac:dyDescent="0.25">
      <c r="A25" s="69" t="s">
        <v>79</v>
      </c>
      <c r="B25" s="71" t="s">
        <v>83</v>
      </c>
      <c r="C25" s="76">
        <f>SUM(D25:G26)</f>
        <v>209531.92799999999</v>
      </c>
      <c r="D25" s="76">
        <f>SUM(C10*6.34*3)</f>
        <v>52382.981999999996</v>
      </c>
      <c r="E25" s="76">
        <f>SUM(C10*6.34*3)</f>
        <v>52382.981999999996</v>
      </c>
      <c r="F25" s="76">
        <f>SUM(C10*6.34*3)</f>
        <v>52382.981999999996</v>
      </c>
      <c r="G25" s="73">
        <f>SUM(C10*6.34*3)</f>
        <v>52382.981999999996</v>
      </c>
    </row>
    <row r="26" spans="1:7" ht="15" customHeight="1" x14ac:dyDescent="0.25">
      <c r="A26" s="70"/>
      <c r="B26" s="72"/>
      <c r="C26" s="77"/>
      <c r="D26" s="77"/>
      <c r="E26" s="77"/>
      <c r="F26" s="77"/>
      <c r="G26" s="74"/>
    </row>
    <row r="27" spans="1:7" x14ac:dyDescent="0.25">
      <c r="A27" s="73" t="s">
        <v>80</v>
      </c>
      <c r="B27" s="71" t="s">
        <v>68</v>
      </c>
      <c r="C27" s="73">
        <f>SUM(D27:G28)</f>
        <v>49573.799999999996</v>
      </c>
      <c r="D27" s="73">
        <f>SUM(C10*1.5*3)</f>
        <v>12393.449999999999</v>
      </c>
      <c r="E27" s="73">
        <f>SUM(C10*1.5*3)</f>
        <v>12393.449999999999</v>
      </c>
      <c r="F27" s="73">
        <f>SUM(C10*1.5*3)</f>
        <v>12393.449999999999</v>
      </c>
      <c r="G27" s="73">
        <f>SUM(C10*1.5*3)</f>
        <v>12393.449999999999</v>
      </c>
    </row>
    <row r="28" spans="1:7" ht="15" customHeight="1" x14ac:dyDescent="0.25">
      <c r="A28" s="74"/>
      <c r="B28" s="72"/>
      <c r="C28" s="74"/>
      <c r="D28" s="74"/>
      <c r="E28" s="74"/>
      <c r="F28" s="74"/>
      <c r="G28" s="74"/>
    </row>
    <row r="29" spans="1:7" ht="28.5" customHeight="1" x14ac:dyDescent="0.25">
      <c r="A29" s="38">
        <v>1.4</v>
      </c>
      <c r="B29" s="47" t="s">
        <v>76</v>
      </c>
      <c r="C29" s="39">
        <f>SUM(D29:G29)</f>
        <v>37428.218999999997</v>
      </c>
      <c r="D29" s="39"/>
      <c r="E29" s="39">
        <f>SUM(C10*1.51*3)</f>
        <v>12476.073</v>
      </c>
      <c r="F29" s="39">
        <f>SUM(C10*1.51*3)</f>
        <v>12476.073</v>
      </c>
      <c r="G29" s="39">
        <f>SUM(C10*1.51*3)</f>
        <v>12476.073</v>
      </c>
    </row>
    <row r="30" spans="1:7" ht="38.25" x14ac:dyDescent="0.25">
      <c r="A30" s="38">
        <v>1.5</v>
      </c>
      <c r="B30" s="47" t="s">
        <v>77</v>
      </c>
      <c r="C30" s="39">
        <f>SUM(D30:G30)</f>
        <v>43624.943999999989</v>
      </c>
      <c r="D30" s="39"/>
      <c r="E30" s="39">
        <f>SUM(C10*1.76*3)</f>
        <v>14541.647999999997</v>
      </c>
      <c r="F30" s="39">
        <f>SUM(C10*1.76*3)</f>
        <v>14541.647999999997</v>
      </c>
      <c r="G30" s="39">
        <f>SUM(C10*1.76*3)</f>
        <v>14541.647999999997</v>
      </c>
    </row>
    <row r="31" spans="1:7" ht="60" x14ac:dyDescent="0.25">
      <c r="A31" s="24">
        <v>1.6</v>
      </c>
      <c r="B31" s="25" t="s">
        <v>69</v>
      </c>
      <c r="C31" s="29">
        <f>SUM(D31+E31+F31+G31)</f>
        <v>247208.016</v>
      </c>
      <c r="D31" s="29">
        <f>SUM(D33:D36)</f>
        <v>61802.004000000001</v>
      </c>
      <c r="E31" s="29">
        <f>SUM(E33:E36)</f>
        <v>61802.004000000001</v>
      </c>
      <c r="F31" s="29">
        <f>SUM(F33:F36)</f>
        <v>61802.004000000001</v>
      </c>
      <c r="G31" s="29">
        <f>SUM(G33:G36)</f>
        <v>61802.004000000001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26" t="s">
        <v>71</v>
      </c>
      <c r="C33" s="29">
        <f>SUM(D33+E33+F33+G33)</f>
        <v>62462.987999999998</v>
      </c>
      <c r="D33" s="27">
        <f>SUM(C10*1.89*3)</f>
        <v>15615.746999999999</v>
      </c>
      <c r="E33" s="27">
        <f>SUM(C10*1.89*3)</f>
        <v>15615.746999999999</v>
      </c>
      <c r="F33" s="27">
        <f>SUM(C10*1.89*3)</f>
        <v>15615.746999999999</v>
      </c>
      <c r="G33" s="27">
        <f>SUM(C10*1.89*3)</f>
        <v>15615.746999999999</v>
      </c>
    </row>
    <row r="34" spans="1:8" ht="45" x14ac:dyDescent="0.25">
      <c r="A34" s="20"/>
      <c r="B34" s="43" t="s">
        <v>74</v>
      </c>
      <c r="C34" s="29">
        <f>SUM(D34+E34+F34+G34)</f>
        <v>90224.315999999992</v>
      </c>
      <c r="D34" s="27">
        <f>SUM(C10*2.73*3)</f>
        <v>22556.078999999998</v>
      </c>
      <c r="E34" s="27">
        <f>SUM(C10*2.73*3)</f>
        <v>22556.078999999998</v>
      </c>
      <c r="F34" s="27">
        <f>SUM(C10*2.73*3)</f>
        <v>22556.078999999998</v>
      </c>
      <c r="G34" s="27">
        <f>SUM(C10*2.73*3)</f>
        <v>22556.078999999998</v>
      </c>
    </row>
    <row r="35" spans="1:8" x14ac:dyDescent="0.25">
      <c r="A35" s="20"/>
      <c r="B35" s="26" t="s">
        <v>72</v>
      </c>
      <c r="C35" s="29">
        <f>SUM(D35+E35+F35+G35)</f>
        <v>24125.915999999997</v>
      </c>
      <c r="D35" s="27">
        <f>SUM(C10*0.73*3)</f>
        <v>6031.4789999999994</v>
      </c>
      <c r="E35" s="27">
        <f>SUM(C10*0.73*3)</f>
        <v>6031.4789999999994</v>
      </c>
      <c r="F35" s="27">
        <f>SUM(C10*0.73*3)</f>
        <v>6031.4789999999994</v>
      </c>
      <c r="G35" s="27">
        <f>SUM(C10*0.73*3)</f>
        <v>6031.4789999999994</v>
      </c>
    </row>
    <row r="36" spans="1:8" x14ac:dyDescent="0.25">
      <c r="A36" s="20"/>
      <c r="B36" s="1" t="s">
        <v>73</v>
      </c>
      <c r="C36" s="29">
        <f>SUM(D36+E36+F36+G36)</f>
        <v>70394.795999999988</v>
      </c>
      <c r="D36" s="17">
        <f>SUM(C10*2.13*3)</f>
        <v>17598.698999999997</v>
      </c>
      <c r="E36" s="17">
        <f>SUM(C10*2.13*3)</f>
        <v>17598.698999999997</v>
      </c>
      <c r="F36" s="17">
        <f>SUM(C10*2.13*3)</f>
        <v>17598.698999999997</v>
      </c>
      <c r="G36" s="17">
        <f>SUM(C10*2.13*3)</f>
        <v>17598.698999999997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6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1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25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86</v>
      </c>
      <c r="C10" s="48">
        <v>3727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1130287.29</v>
      </c>
      <c r="D15" s="13">
        <f>SUM(G9*C10*3)</f>
        <v>255150.41999999998</v>
      </c>
      <c r="E15" s="31">
        <f>SUM(G10*C10*3)</f>
        <v>291712.28999999998</v>
      </c>
      <c r="F15" s="31">
        <f>SUM(G10*C10*3)</f>
        <v>291712.28999999998</v>
      </c>
      <c r="G15" s="31">
        <f>SUM(G10*C10*3)</f>
        <v>291712.28999999998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1130287.29</v>
      </c>
      <c r="D21" s="31">
        <f>SUM(D24:D31)</f>
        <v>255150.42</v>
      </c>
      <c r="E21" s="31">
        <f t="shared" ref="E21:G21" si="0">SUM(E24:E31)</f>
        <v>291712.29000000004</v>
      </c>
      <c r="F21" s="31">
        <f t="shared" si="0"/>
        <v>291712.29000000004</v>
      </c>
      <c r="G21" s="31">
        <f t="shared" si="0"/>
        <v>291712.29000000004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18">
        <f>SUM(D24+E24+F24+G24)</f>
        <v>335430</v>
      </c>
      <c r="D24" s="18">
        <f>SUM(C10*7.5*3)</f>
        <v>83857.5</v>
      </c>
      <c r="E24" s="18">
        <f>SUM(C10*7.5*3)</f>
        <v>83857.5</v>
      </c>
      <c r="F24" s="18">
        <f>SUM(C10*7.5*3)</f>
        <v>83857.5</v>
      </c>
      <c r="G24" s="23">
        <f>SUM(C10*7.5*3)</f>
        <v>83857.5</v>
      </c>
    </row>
    <row r="25" spans="1:7" ht="15" customHeight="1" x14ac:dyDescent="0.25">
      <c r="A25" s="69" t="s">
        <v>79</v>
      </c>
      <c r="B25" s="71" t="s">
        <v>83</v>
      </c>
      <c r="C25" s="76">
        <f>SUM(D25:G26)</f>
        <v>283550.16000000003</v>
      </c>
      <c r="D25" s="76">
        <f>SUM(C10*6.34*3)</f>
        <v>70887.540000000008</v>
      </c>
      <c r="E25" s="76">
        <f>SUM(C10*6.34*3)</f>
        <v>70887.540000000008</v>
      </c>
      <c r="F25" s="76">
        <f>SUM(C10*6.34*3)</f>
        <v>70887.540000000008</v>
      </c>
      <c r="G25" s="73">
        <f>SUM(C10*6.34*3)</f>
        <v>70887.540000000008</v>
      </c>
    </row>
    <row r="26" spans="1:7" ht="15" customHeight="1" x14ac:dyDescent="0.25">
      <c r="A26" s="70"/>
      <c r="B26" s="72"/>
      <c r="C26" s="77"/>
      <c r="D26" s="77"/>
      <c r="E26" s="77"/>
      <c r="F26" s="77"/>
      <c r="G26" s="74"/>
    </row>
    <row r="27" spans="1:7" ht="15" customHeight="1" x14ac:dyDescent="0.25">
      <c r="A27" s="73" t="s">
        <v>80</v>
      </c>
      <c r="B27" s="71" t="s">
        <v>68</v>
      </c>
      <c r="C27" s="73">
        <f>SUM(D27:G28)</f>
        <v>67086</v>
      </c>
      <c r="D27" s="73">
        <f>SUM(C10*1.5*3)</f>
        <v>16771.5</v>
      </c>
      <c r="E27" s="73">
        <f>SUM(C10*1.5*3)</f>
        <v>16771.5</v>
      </c>
      <c r="F27" s="73">
        <f>SUM(C10*1.5*3)</f>
        <v>16771.5</v>
      </c>
      <c r="G27" s="73">
        <f>SUM(C10*1.5*3)</f>
        <v>16771.5</v>
      </c>
    </row>
    <row r="28" spans="1:7" ht="15" customHeight="1" x14ac:dyDescent="0.25">
      <c r="A28" s="74"/>
      <c r="B28" s="72"/>
      <c r="C28" s="74"/>
      <c r="D28" s="74"/>
      <c r="E28" s="74"/>
      <c r="F28" s="74"/>
      <c r="G28" s="74"/>
    </row>
    <row r="29" spans="1:7" ht="28.5" customHeight="1" x14ac:dyDescent="0.25">
      <c r="A29" s="38">
        <v>1.4</v>
      </c>
      <c r="B29" s="47" t="s">
        <v>76</v>
      </c>
      <c r="C29" s="39">
        <f>SUM(D29:G29)</f>
        <v>50649.930000000008</v>
      </c>
      <c r="D29" s="39"/>
      <c r="E29" s="39">
        <f>SUM(C10*1.51*3)</f>
        <v>16883.310000000001</v>
      </c>
      <c r="F29" s="39">
        <f>SUM(C10*1.51*3)</f>
        <v>16883.310000000001</v>
      </c>
      <c r="G29" s="39">
        <f>SUM(C10*1.51*3)</f>
        <v>16883.310000000001</v>
      </c>
    </row>
    <row r="30" spans="1:7" ht="38.25" x14ac:dyDescent="0.25">
      <c r="A30" s="38">
        <v>1.5</v>
      </c>
      <c r="B30" s="47" t="s">
        <v>77</v>
      </c>
      <c r="C30" s="39">
        <f>SUM(D30:G30)</f>
        <v>59035.680000000008</v>
      </c>
      <c r="D30" s="39"/>
      <c r="E30" s="39">
        <f>SUM(C10*1.76*3)</f>
        <v>19678.560000000001</v>
      </c>
      <c r="F30" s="39">
        <f>SUM(C10*1.76*3)</f>
        <v>19678.560000000001</v>
      </c>
      <c r="G30" s="39">
        <f>SUM(C10*1.76*3)</f>
        <v>19678.560000000001</v>
      </c>
    </row>
    <row r="31" spans="1:7" ht="60" x14ac:dyDescent="0.25">
      <c r="A31" s="24">
        <v>1.6</v>
      </c>
      <c r="B31" s="25" t="s">
        <v>69</v>
      </c>
      <c r="C31" s="29">
        <f>SUM(D31+E31+F31+G31)</f>
        <v>334535.52</v>
      </c>
      <c r="D31" s="29">
        <f>SUM(D33:D36)</f>
        <v>83633.88</v>
      </c>
      <c r="E31" s="29">
        <f>SUM(E33:E36)</f>
        <v>83633.88</v>
      </c>
      <c r="F31" s="29">
        <f>SUM(F33:F36)</f>
        <v>83633.88</v>
      </c>
      <c r="G31" s="29">
        <f>SUM(G33:G36)</f>
        <v>83633.88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26" t="s">
        <v>71</v>
      </c>
      <c r="C33" s="29">
        <f>SUM(D33+E33+F33+G33)</f>
        <v>84528.36</v>
      </c>
      <c r="D33" s="27">
        <f>SUM(C10*1.89*3)</f>
        <v>21132.09</v>
      </c>
      <c r="E33" s="27">
        <f>SUM(C10*1.89*3)</f>
        <v>21132.09</v>
      </c>
      <c r="F33" s="27">
        <f>SUM(C10*1.89*3)</f>
        <v>21132.09</v>
      </c>
      <c r="G33" s="27">
        <f>SUM(C10*1.89*3)</f>
        <v>21132.09</v>
      </c>
    </row>
    <row r="34" spans="1:8" ht="45" x14ac:dyDescent="0.25">
      <c r="A34" s="20"/>
      <c r="B34" s="43" t="s">
        <v>74</v>
      </c>
      <c r="C34" s="29">
        <f>SUM(D34+E34+F34+G34)</f>
        <v>122096.51999999999</v>
      </c>
      <c r="D34" s="27">
        <f>SUM(C10*2.73*3)</f>
        <v>30524.129999999997</v>
      </c>
      <c r="E34" s="27">
        <f>SUM(C10*2.73*3)</f>
        <v>30524.129999999997</v>
      </c>
      <c r="F34" s="27">
        <f>SUM(C10*2.73*3)</f>
        <v>30524.129999999997</v>
      </c>
      <c r="G34" s="27">
        <f>SUM(C10*2.73*3)</f>
        <v>30524.129999999997</v>
      </c>
    </row>
    <row r="35" spans="1:8" x14ac:dyDescent="0.25">
      <c r="A35" s="20"/>
      <c r="B35" s="26" t="s">
        <v>72</v>
      </c>
      <c r="C35" s="29">
        <f>SUM(D35+E35+F35+G35)</f>
        <v>32648.52</v>
      </c>
      <c r="D35" s="27">
        <f>SUM(C10*0.73*3)</f>
        <v>8162.13</v>
      </c>
      <c r="E35" s="27">
        <f>SUM(C10*0.73*3)</f>
        <v>8162.13</v>
      </c>
      <c r="F35" s="27">
        <f>SUM(C10*0.73*3)</f>
        <v>8162.13</v>
      </c>
      <c r="G35" s="27">
        <f>SUM(C10*0.73*3)</f>
        <v>8162.13</v>
      </c>
    </row>
    <row r="36" spans="1:8" x14ac:dyDescent="0.25">
      <c r="A36" s="20"/>
      <c r="B36" s="1" t="s">
        <v>73</v>
      </c>
      <c r="C36" s="29">
        <f>SUM(D36+E36+F36+G36)</f>
        <v>95262.12</v>
      </c>
      <c r="D36" s="17">
        <f>SUM(C10*2.13*3)</f>
        <v>23815.53</v>
      </c>
      <c r="E36" s="17">
        <f>SUM(C10*2.13*3)</f>
        <v>23815.53</v>
      </c>
      <c r="F36" s="17">
        <f>SUM(C10*2.13*3)</f>
        <v>23815.53</v>
      </c>
      <c r="G36" s="17">
        <f>SUM(C10*2.13*3)</f>
        <v>23815.53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A2" sqref="A2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24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14"/>
      <c r="D8" s="14"/>
      <c r="E8" s="57"/>
      <c r="F8" s="57"/>
      <c r="G8" s="16"/>
    </row>
    <row r="9" spans="1:7" ht="17.25" x14ac:dyDescent="0.25">
      <c r="C9" s="14" t="s">
        <v>89</v>
      </c>
      <c r="D9" s="14"/>
      <c r="E9" s="57" t="s">
        <v>21</v>
      </c>
      <c r="F9" s="57"/>
      <c r="G9" s="37">
        <v>22.82</v>
      </c>
    </row>
    <row r="10" spans="1:7" ht="17.25" x14ac:dyDescent="0.25">
      <c r="B10" s="16" t="s">
        <v>85</v>
      </c>
      <c r="C10" s="14">
        <v>2969.3</v>
      </c>
      <c r="D10" s="14"/>
      <c r="E10" s="57" t="s">
        <v>100</v>
      </c>
      <c r="F10" s="57"/>
      <c r="G10" s="37">
        <v>26.09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900499.61100000015</v>
      </c>
      <c r="D15" s="13">
        <f>SUM(G9*C10*3)</f>
        <v>203278.27800000002</v>
      </c>
      <c r="E15" s="31">
        <f>SUM(G10*C10*3)</f>
        <v>232407.11100000003</v>
      </c>
      <c r="F15" s="31">
        <f>SUM(G10*C10*3)</f>
        <v>232407.11100000003</v>
      </c>
      <c r="G15" s="31">
        <f>SUM(G10*C10*3)</f>
        <v>232407.11100000003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900499.61100000015</v>
      </c>
      <c r="D21" s="31">
        <f>SUM(D24:D31)</f>
        <v>203278.27800000002</v>
      </c>
      <c r="E21" s="31">
        <f t="shared" ref="E21:G21" si="0">SUM(E24:E31)</f>
        <v>232407.11100000003</v>
      </c>
      <c r="F21" s="31">
        <f t="shared" si="0"/>
        <v>232407.11100000003</v>
      </c>
      <c r="G21" s="31">
        <f t="shared" si="0"/>
        <v>232407.11100000003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18">
        <f>SUM(D24+E24+F24+G24)</f>
        <v>267237</v>
      </c>
      <c r="D24" s="18">
        <f>SUM(C10*7.5*3)</f>
        <v>66809.25</v>
      </c>
      <c r="E24" s="18">
        <f>SUM(C10*7.5*3)</f>
        <v>66809.25</v>
      </c>
      <c r="F24" s="18">
        <f>SUM(C10*7.5*3)</f>
        <v>66809.25</v>
      </c>
      <c r="G24" s="23">
        <f>SUM(C10*7.5*3)</f>
        <v>66809.25</v>
      </c>
    </row>
    <row r="25" spans="1:7" x14ac:dyDescent="0.25">
      <c r="A25" s="69" t="s">
        <v>79</v>
      </c>
      <c r="B25" s="71" t="s">
        <v>83</v>
      </c>
      <c r="C25" s="76">
        <f>SUM(D25:G26)</f>
        <v>225904.34400000001</v>
      </c>
      <c r="D25" s="76">
        <f>SUM(C10*6.34*3)</f>
        <v>56476.086000000003</v>
      </c>
      <c r="E25" s="76">
        <f>SUM(C10*6.34*3)</f>
        <v>56476.086000000003</v>
      </c>
      <c r="F25" s="76">
        <f>SUM(C10*6.34*3)</f>
        <v>56476.086000000003</v>
      </c>
      <c r="G25" s="73">
        <f>SUM(C10*6.34*3)</f>
        <v>56476.086000000003</v>
      </c>
    </row>
    <row r="26" spans="1:7" ht="15" customHeight="1" x14ac:dyDescent="0.25">
      <c r="A26" s="70"/>
      <c r="B26" s="72"/>
      <c r="C26" s="77"/>
      <c r="D26" s="77"/>
      <c r="E26" s="77"/>
      <c r="F26" s="77"/>
      <c r="G26" s="74"/>
    </row>
    <row r="27" spans="1:7" x14ac:dyDescent="0.25">
      <c r="A27" s="73" t="s">
        <v>80</v>
      </c>
      <c r="B27" s="71" t="s">
        <v>68</v>
      </c>
      <c r="C27" s="73">
        <f>SUM(D27:G28)</f>
        <v>53447.400000000009</v>
      </c>
      <c r="D27" s="73">
        <f>SUM(C10*1.5*3)</f>
        <v>13361.850000000002</v>
      </c>
      <c r="E27" s="73">
        <f>SUM(C10*1.5*3)</f>
        <v>13361.850000000002</v>
      </c>
      <c r="F27" s="73">
        <f>SUM(C10*1.5*3)</f>
        <v>13361.850000000002</v>
      </c>
      <c r="G27" s="73">
        <f>SUM(C10*1.5*3)</f>
        <v>13361.850000000002</v>
      </c>
    </row>
    <row r="28" spans="1:7" ht="15" customHeight="1" x14ac:dyDescent="0.25">
      <c r="A28" s="74"/>
      <c r="B28" s="72"/>
      <c r="C28" s="74"/>
      <c r="D28" s="74"/>
      <c r="E28" s="74"/>
      <c r="F28" s="74"/>
      <c r="G28" s="74"/>
    </row>
    <row r="29" spans="1:7" ht="28.5" customHeight="1" x14ac:dyDescent="0.25">
      <c r="A29" s="38">
        <v>1.4</v>
      </c>
      <c r="B29" s="47" t="s">
        <v>76</v>
      </c>
      <c r="C29" s="39">
        <f>SUM(D29:G29)</f>
        <v>40352.786999999997</v>
      </c>
      <c r="D29" s="39"/>
      <c r="E29" s="39">
        <f>SUM(C10*1.51*3)</f>
        <v>13450.929</v>
      </c>
      <c r="F29" s="39">
        <f>SUM(C10*1.51*3)</f>
        <v>13450.929</v>
      </c>
      <c r="G29" s="39">
        <f>SUM(C10*1.51*3)</f>
        <v>13450.929</v>
      </c>
    </row>
    <row r="30" spans="1:7" ht="38.25" x14ac:dyDescent="0.25">
      <c r="A30" s="38">
        <v>1.5</v>
      </c>
      <c r="B30" s="47" t="s">
        <v>77</v>
      </c>
      <c r="C30" s="39">
        <f>SUM(D30:G30)</f>
        <v>47033.712000000007</v>
      </c>
      <c r="D30" s="39"/>
      <c r="E30" s="39">
        <f>SUM(C10*1.76*3)</f>
        <v>15677.904000000002</v>
      </c>
      <c r="F30" s="39">
        <f>SUM(C10*1.76*3)</f>
        <v>15677.904000000002</v>
      </c>
      <c r="G30" s="39">
        <f>SUM(C10*1.76*3)</f>
        <v>15677.904000000002</v>
      </c>
    </row>
    <row r="31" spans="1:7" ht="60" x14ac:dyDescent="0.25">
      <c r="A31" s="24">
        <v>1.6</v>
      </c>
      <c r="B31" s="25" t="s">
        <v>69</v>
      </c>
      <c r="C31" s="29">
        <f>SUM(D31+E31+F31+G31)</f>
        <v>266524.36800000002</v>
      </c>
      <c r="D31" s="29">
        <f>SUM(D33:D36)</f>
        <v>66631.092000000004</v>
      </c>
      <c r="E31" s="29">
        <f>SUM(E33:E36)</f>
        <v>66631.092000000004</v>
      </c>
      <c r="F31" s="29">
        <f>SUM(F33:F36)</f>
        <v>66631.092000000004</v>
      </c>
      <c r="G31" s="29">
        <f>SUM(G33:G36)</f>
        <v>66631.092000000004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26" t="s">
        <v>71</v>
      </c>
      <c r="C33" s="29">
        <f>SUM(D33+E33+F33+G33)</f>
        <v>67343.724000000002</v>
      </c>
      <c r="D33" s="27">
        <f>SUM(C10*1.89*3)</f>
        <v>16835.931</v>
      </c>
      <c r="E33" s="27">
        <f>SUM(C10*1.89*3)</f>
        <v>16835.931</v>
      </c>
      <c r="F33" s="27">
        <f>SUM(C10*1.89*3)</f>
        <v>16835.931</v>
      </c>
      <c r="G33" s="27">
        <f>SUM(C10*1.89*3)</f>
        <v>16835.931</v>
      </c>
    </row>
    <row r="34" spans="1:8" ht="45" x14ac:dyDescent="0.25">
      <c r="A34" s="20"/>
      <c r="B34" s="43" t="s">
        <v>74</v>
      </c>
      <c r="C34" s="29">
        <f>SUM(D34+E34+F34+G34)</f>
        <v>97274.268000000011</v>
      </c>
      <c r="D34" s="27">
        <f>SUM(C10*2.73*3)</f>
        <v>24318.567000000003</v>
      </c>
      <c r="E34" s="27">
        <f>SUM(C10*2.73*3)</f>
        <v>24318.567000000003</v>
      </c>
      <c r="F34" s="27">
        <f>SUM(C10*2.73*3)</f>
        <v>24318.567000000003</v>
      </c>
      <c r="G34" s="27">
        <f>SUM(C10*2.73*3)</f>
        <v>24318.567000000003</v>
      </c>
    </row>
    <row r="35" spans="1:8" x14ac:dyDescent="0.25">
      <c r="A35" s="20"/>
      <c r="B35" s="26" t="s">
        <v>72</v>
      </c>
      <c r="C35" s="29">
        <f>SUM(D35+E35+F35+G35)</f>
        <v>26011.067999999999</v>
      </c>
      <c r="D35" s="27">
        <f>SUM(C10*0.73*3)</f>
        <v>6502.7669999999998</v>
      </c>
      <c r="E35" s="27">
        <f>SUM(C10*0.73*3)</f>
        <v>6502.7669999999998</v>
      </c>
      <c r="F35" s="27">
        <f>SUM(C10*0.73*3)</f>
        <v>6502.7669999999998</v>
      </c>
      <c r="G35" s="27">
        <f>SUM(C10*0.73*3)</f>
        <v>6502.7669999999998</v>
      </c>
    </row>
    <row r="36" spans="1:8" x14ac:dyDescent="0.25">
      <c r="A36" s="20"/>
      <c r="B36" s="1" t="s">
        <v>73</v>
      </c>
      <c r="C36" s="29">
        <f>SUM(D36+E36+F36+G36)</f>
        <v>75895.308000000005</v>
      </c>
      <c r="D36" s="17">
        <f>SUM(C10*2.13*3)</f>
        <v>18973.827000000001</v>
      </c>
      <c r="E36" s="17">
        <f>SUM(C10*2.13*3)</f>
        <v>18973.827000000001</v>
      </c>
      <c r="F36" s="17">
        <f>SUM(C10*2.13*3)</f>
        <v>18973.827000000001</v>
      </c>
      <c r="G36" s="17">
        <f>SUM(C10*2.13*3)</f>
        <v>18973.827000000001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C7:D7"/>
    <mergeCell ref="E1:G1"/>
    <mergeCell ref="E2:G2"/>
    <mergeCell ref="C4:D4"/>
    <mergeCell ref="B5:G5"/>
    <mergeCell ref="B6:G6"/>
    <mergeCell ref="A27:A28"/>
    <mergeCell ref="B27:B28"/>
    <mergeCell ref="C27:C28"/>
    <mergeCell ref="D27:D28"/>
    <mergeCell ref="E27:E28"/>
    <mergeCell ref="A25:A26"/>
    <mergeCell ref="E8:F8"/>
    <mergeCell ref="D12:G12"/>
    <mergeCell ref="A18:G18"/>
    <mergeCell ref="E9:F9"/>
    <mergeCell ref="E10:F10"/>
    <mergeCell ref="G25:G26"/>
    <mergeCell ref="B25:B26"/>
    <mergeCell ref="C25:C26"/>
    <mergeCell ref="D25:D26"/>
    <mergeCell ref="E25:E26"/>
    <mergeCell ref="F25:F26"/>
    <mergeCell ref="B37:G37"/>
    <mergeCell ref="F27:F28"/>
    <mergeCell ref="G27:G28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A4" sqref="A4:G38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23</v>
      </c>
      <c r="C6" s="68"/>
      <c r="D6" s="68"/>
      <c r="E6" s="68"/>
      <c r="F6" s="68"/>
      <c r="G6" s="68"/>
    </row>
    <row r="7" spans="1:7" x14ac:dyDescent="0.25">
      <c r="C7" s="57" t="s">
        <v>88</v>
      </c>
      <c r="D7" s="57"/>
    </row>
    <row r="8" spans="1:7" x14ac:dyDescent="0.25">
      <c r="C8" s="37"/>
      <c r="D8" s="37"/>
    </row>
    <row r="9" spans="1:7" x14ac:dyDescent="0.25">
      <c r="C9" s="14"/>
      <c r="D9" s="14"/>
      <c r="E9" s="57"/>
      <c r="F9" s="57"/>
      <c r="G9" s="37"/>
    </row>
    <row r="10" spans="1:7" ht="17.25" x14ac:dyDescent="0.25">
      <c r="C10" s="14" t="s">
        <v>89</v>
      </c>
      <c r="D10" s="14"/>
      <c r="E10" s="57" t="s">
        <v>21</v>
      </c>
      <c r="F10" s="57"/>
      <c r="G10" s="37">
        <v>22.82</v>
      </c>
    </row>
    <row r="11" spans="1:7" ht="17.25" x14ac:dyDescent="0.25">
      <c r="B11" s="16" t="s">
        <v>85</v>
      </c>
      <c r="C11" s="14">
        <v>2614.8000000000002</v>
      </c>
      <c r="D11" s="14"/>
      <c r="E11" s="57" t="s">
        <v>100</v>
      </c>
      <c r="F11" s="57"/>
      <c r="G11" s="37">
        <v>26.09</v>
      </c>
    </row>
    <row r="13" spans="1:7" x14ac:dyDescent="0.25">
      <c r="A13" s="6"/>
      <c r="B13" s="6"/>
      <c r="C13" s="7" t="s">
        <v>6</v>
      </c>
      <c r="D13" s="63" t="s">
        <v>8</v>
      </c>
      <c r="E13" s="64"/>
      <c r="F13" s="64"/>
      <c r="G13" s="65"/>
    </row>
    <row r="14" spans="1:7" x14ac:dyDescent="0.25">
      <c r="A14" s="8"/>
      <c r="B14" s="8"/>
      <c r="C14" s="9" t="s">
        <v>87</v>
      </c>
      <c r="D14" s="10" t="s">
        <v>9</v>
      </c>
      <c r="E14" s="10" t="s">
        <v>10</v>
      </c>
      <c r="F14" s="10" t="s">
        <v>11</v>
      </c>
      <c r="G14" s="10" t="s">
        <v>12</v>
      </c>
    </row>
    <row r="15" spans="1:7" x14ac:dyDescent="0.25">
      <c r="A15" s="2"/>
      <c r="B15" s="6" t="s">
        <v>13</v>
      </c>
      <c r="C15" s="4"/>
      <c r="D15" s="4"/>
      <c r="E15" s="4"/>
      <c r="F15" s="4"/>
      <c r="G15" s="4"/>
    </row>
    <row r="16" spans="1:7" x14ac:dyDescent="0.25">
      <c r="A16" s="13">
        <v>1</v>
      </c>
      <c r="B16" s="12" t="s">
        <v>14</v>
      </c>
      <c r="C16" s="31">
        <f>SUM(D16:G16)</f>
        <v>792990.39599999995</v>
      </c>
      <c r="D16" s="13">
        <f>SUM(G10*C11*3)</f>
        <v>179009.20800000001</v>
      </c>
      <c r="E16" s="31">
        <f>SUM(G11*C11*3)</f>
        <v>204660.39600000001</v>
      </c>
      <c r="F16" s="31">
        <f>SUM(G11*C11*3)</f>
        <v>204660.39600000001</v>
      </c>
      <c r="G16" s="31">
        <f>SUM(G11*C11*3)</f>
        <v>204660.39600000001</v>
      </c>
    </row>
    <row r="17" spans="1:7" x14ac:dyDescent="0.25">
      <c r="A17" s="11"/>
      <c r="B17" s="12" t="s">
        <v>15</v>
      </c>
      <c r="C17" s="13"/>
      <c r="D17" s="13"/>
      <c r="E17" s="13"/>
      <c r="F17" s="13"/>
      <c r="G17" s="13"/>
    </row>
    <row r="18" spans="1:7" x14ac:dyDescent="0.25">
      <c r="A18" s="3"/>
      <c r="B18" s="8" t="s">
        <v>16</v>
      </c>
      <c r="C18" s="5"/>
      <c r="D18" s="5"/>
      <c r="E18" s="5"/>
      <c r="F18" s="5"/>
      <c r="G18" s="5"/>
    </row>
    <row r="19" spans="1:7" x14ac:dyDescent="0.25">
      <c r="A19" s="63" t="s">
        <v>17</v>
      </c>
      <c r="B19" s="64"/>
      <c r="C19" s="64"/>
      <c r="D19" s="64"/>
      <c r="E19" s="64"/>
      <c r="F19" s="64"/>
      <c r="G19" s="65"/>
    </row>
    <row r="20" spans="1:7" x14ac:dyDescent="0.25">
      <c r="A20" s="11">
        <v>1</v>
      </c>
      <c r="B20" s="12" t="s">
        <v>18</v>
      </c>
      <c r="C20" s="11"/>
      <c r="D20" s="11"/>
      <c r="E20" s="11"/>
      <c r="F20" s="11"/>
      <c r="G20" s="11"/>
    </row>
    <row r="21" spans="1:7" x14ac:dyDescent="0.25">
      <c r="A21" s="19"/>
      <c r="B21" s="8" t="s">
        <v>19</v>
      </c>
      <c r="C21" s="3"/>
      <c r="D21" s="3"/>
      <c r="E21" s="3"/>
      <c r="F21" s="3"/>
      <c r="G21" s="3"/>
    </row>
    <row r="22" spans="1:7" x14ac:dyDescent="0.25">
      <c r="A22" s="20"/>
      <c r="B22" s="15" t="s">
        <v>20</v>
      </c>
      <c r="C22" s="34">
        <f>SUM(C24:C32)</f>
        <v>792990.39600000007</v>
      </c>
      <c r="D22" s="31">
        <f>SUM(D25:D32)</f>
        <v>179009.20800000001</v>
      </c>
      <c r="E22" s="31">
        <f t="shared" ref="E22:G22" si="0">SUM(E25:E32)</f>
        <v>204660.39600000001</v>
      </c>
      <c r="F22" s="31">
        <f t="shared" si="0"/>
        <v>204660.39600000001</v>
      </c>
      <c r="G22" s="31">
        <f t="shared" si="0"/>
        <v>204660.39600000001</v>
      </c>
    </row>
    <row r="23" spans="1:7" x14ac:dyDescent="0.25">
      <c r="A23" s="20"/>
      <c r="B23" s="44" t="s">
        <v>22</v>
      </c>
      <c r="C23" s="1"/>
      <c r="D23" s="1"/>
      <c r="E23" s="1"/>
      <c r="F23" s="1"/>
      <c r="G23" s="1"/>
    </row>
    <row r="24" spans="1:7" x14ac:dyDescent="0.25">
      <c r="A24" s="21"/>
      <c r="B24" s="45" t="s">
        <v>81</v>
      </c>
      <c r="C24" s="2"/>
      <c r="D24" s="2"/>
      <c r="E24" s="2"/>
      <c r="F24" s="2"/>
      <c r="G24" s="2"/>
    </row>
    <row r="25" spans="1:7" x14ac:dyDescent="0.25">
      <c r="A25" s="22" t="s">
        <v>78</v>
      </c>
      <c r="B25" s="46" t="s">
        <v>82</v>
      </c>
      <c r="C25" s="18">
        <f>SUM(D25+E25+F25+G25)</f>
        <v>235332</v>
      </c>
      <c r="D25" s="18">
        <f>SUM(C11*7.5*3)</f>
        <v>58833</v>
      </c>
      <c r="E25" s="18">
        <f>SUM(C11*7.5*3)</f>
        <v>58833</v>
      </c>
      <c r="F25" s="18">
        <f>SUM(C11*7.5*3)</f>
        <v>58833</v>
      </c>
      <c r="G25" s="23">
        <f>SUM(C11*7.5*3)</f>
        <v>58833</v>
      </c>
    </row>
    <row r="26" spans="1:7" ht="15" customHeight="1" x14ac:dyDescent="0.25">
      <c r="A26" s="69" t="s">
        <v>79</v>
      </c>
      <c r="B26" s="71" t="s">
        <v>83</v>
      </c>
      <c r="C26" s="76">
        <f>SUM(D26:G27)</f>
        <v>198933.98400000003</v>
      </c>
      <c r="D26" s="76">
        <f>SUM(C11*6.34*3)</f>
        <v>49733.496000000006</v>
      </c>
      <c r="E26" s="76">
        <f>SUM(C11*6.34*3)</f>
        <v>49733.496000000006</v>
      </c>
      <c r="F26" s="76">
        <f>SUM(C11*6.34*3)</f>
        <v>49733.496000000006</v>
      </c>
      <c r="G26" s="73">
        <f>SUM(C11*6.34*3)</f>
        <v>49733.496000000006</v>
      </c>
    </row>
    <row r="27" spans="1:7" x14ac:dyDescent="0.25">
      <c r="A27" s="70"/>
      <c r="B27" s="72"/>
      <c r="C27" s="77"/>
      <c r="D27" s="77"/>
      <c r="E27" s="77"/>
      <c r="F27" s="77"/>
      <c r="G27" s="74"/>
    </row>
    <row r="28" spans="1:7" ht="15" customHeight="1" x14ac:dyDescent="0.25">
      <c r="A28" s="73" t="s">
        <v>80</v>
      </c>
      <c r="B28" s="71" t="s">
        <v>68</v>
      </c>
      <c r="C28" s="73">
        <f>SUM(D28:G29)</f>
        <v>47066.400000000001</v>
      </c>
      <c r="D28" s="73">
        <f>SUM(C11*1.5*3)</f>
        <v>11766.6</v>
      </c>
      <c r="E28" s="73">
        <f>SUM(C11*1.5*3)</f>
        <v>11766.6</v>
      </c>
      <c r="F28" s="73">
        <f>SUM(C11*1.5*3)</f>
        <v>11766.6</v>
      </c>
      <c r="G28" s="73">
        <f>SUM(C11*1.5*3)</f>
        <v>11766.6</v>
      </c>
    </row>
    <row r="29" spans="1:7" ht="15" customHeight="1" x14ac:dyDescent="0.25">
      <c r="A29" s="74"/>
      <c r="B29" s="72"/>
      <c r="C29" s="74"/>
      <c r="D29" s="74"/>
      <c r="E29" s="74"/>
      <c r="F29" s="74"/>
      <c r="G29" s="74"/>
    </row>
    <row r="30" spans="1:7" ht="30.75" customHeight="1" x14ac:dyDescent="0.25">
      <c r="A30" s="38">
        <v>1.4</v>
      </c>
      <c r="B30" s="47" t="s">
        <v>76</v>
      </c>
      <c r="C30" s="39">
        <f>SUM(D30:G30)</f>
        <v>35535.132000000005</v>
      </c>
      <c r="D30" s="39"/>
      <c r="E30" s="39">
        <f>SUM(C11*1.51*3)</f>
        <v>11845.044000000002</v>
      </c>
      <c r="F30" s="39">
        <f>SUM(C11*1.51*3)</f>
        <v>11845.044000000002</v>
      </c>
      <c r="G30" s="39">
        <f>SUM(C11*1.51*3)</f>
        <v>11845.044000000002</v>
      </c>
    </row>
    <row r="31" spans="1:7" ht="31.5" customHeight="1" x14ac:dyDescent="0.25">
      <c r="A31" s="38">
        <v>1.5</v>
      </c>
      <c r="B31" s="47" t="s">
        <v>77</v>
      </c>
      <c r="C31" s="39">
        <f>SUM(D31:G31)</f>
        <v>41418.432000000008</v>
      </c>
      <c r="D31" s="39"/>
      <c r="E31" s="39">
        <f>SUM(C11*1.76*3)</f>
        <v>13806.144000000002</v>
      </c>
      <c r="F31" s="39">
        <f>SUM(C11*1.76*3)</f>
        <v>13806.144000000002</v>
      </c>
      <c r="G31" s="39">
        <f>SUM(C11*1.76*3)</f>
        <v>13806.144000000002</v>
      </c>
    </row>
    <row r="32" spans="1:7" ht="60" x14ac:dyDescent="0.25">
      <c r="A32" s="24">
        <v>1.6</v>
      </c>
      <c r="B32" s="25" t="s">
        <v>69</v>
      </c>
      <c r="C32" s="29">
        <f>SUM(D32+E32+F32+G32)</f>
        <v>234704.44799999997</v>
      </c>
      <c r="D32" s="29">
        <f>SUM(D34:D37)</f>
        <v>58676.111999999994</v>
      </c>
      <c r="E32" s="29">
        <f>SUM(E34:E37)</f>
        <v>58676.111999999994</v>
      </c>
      <c r="F32" s="29">
        <f>SUM(F34:F37)</f>
        <v>58676.111999999994</v>
      </c>
      <c r="G32" s="29">
        <f>SUM(G34:G37)</f>
        <v>58676.111999999994</v>
      </c>
    </row>
    <row r="33" spans="1:8" x14ac:dyDescent="0.25">
      <c r="A33" s="20"/>
      <c r="B33" s="1" t="s">
        <v>22</v>
      </c>
      <c r="C33" s="1"/>
      <c r="D33" s="1"/>
      <c r="E33" s="1"/>
      <c r="F33" s="1"/>
      <c r="G33" s="1"/>
    </row>
    <row r="34" spans="1:8" x14ac:dyDescent="0.25">
      <c r="A34" s="20"/>
      <c r="B34" s="26" t="s">
        <v>71</v>
      </c>
      <c r="C34" s="29">
        <f>SUM(D34+E34+F34+G34)</f>
        <v>59303.663999999997</v>
      </c>
      <c r="D34" s="27">
        <f>SUM(C11*1.89*3)</f>
        <v>14825.915999999999</v>
      </c>
      <c r="E34" s="27">
        <f>SUM(C11*1.89*3)</f>
        <v>14825.915999999999</v>
      </c>
      <c r="F34" s="27">
        <f>SUM(C11*1.89*3)</f>
        <v>14825.915999999999</v>
      </c>
      <c r="G34" s="27">
        <f>SUM(C11*1.89*3)</f>
        <v>14825.915999999999</v>
      </c>
    </row>
    <row r="35" spans="1:8" ht="30" customHeight="1" x14ac:dyDescent="0.25">
      <c r="A35" s="20"/>
      <c r="B35" s="43" t="s">
        <v>74</v>
      </c>
      <c r="C35" s="29">
        <f>SUM(D35+E35+F35+G35)</f>
        <v>85660.847999999998</v>
      </c>
      <c r="D35" s="27">
        <f>SUM(C11*2.73*3)</f>
        <v>21415.212</v>
      </c>
      <c r="E35" s="27">
        <f>SUM(C11*2.73*3)</f>
        <v>21415.212</v>
      </c>
      <c r="F35" s="27">
        <f>SUM(C11*2.73*3)</f>
        <v>21415.212</v>
      </c>
      <c r="G35" s="27">
        <f>SUM(C11*2.73*3)</f>
        <v>21415.212</v>
      </c>
    </row>
    <row r="36" spans="1:8" x14ac:dyDescent="0.25">
      <c r="A36" s="20"/>
      <c r="B36" s="26" t="s">
        <v>72</v>
      </c>
      <c r="C36" s="29">
        <f>SUM(D36+E36+F36+G36)</f>
        <v>22905.648000000001</v>
      </c>
      <c r="D36" s="27">
        <f>SUM(C11*0.73*3)</f>
        <v>5726.4120000000003</v>
      </c>
      <c r="E36" s="27">
        <f>SUM(C11*0.73*3)</f>
        <v>5726.4120000000003</v>
      </c>
      <c r="F36" s="27">
        <f>SUM(C11*0.73*3)</f>
        <v>5726.4120000000003</v>
      </c>
      <c r="G36" s="27">
        <f>SUM(C11*0.73*3)</f>
        <v>5726.4120000000003</v>
      </c>
    </row>
    <row r="37" spans="1:8" ht="20.25" customHeight="1" x14ac:dyDescent="0.25">
      <c r="A37" s="20"/>
      <c r="B37" s="1" t="s">
        <v>73</v>
      </c>
      <c r="C37" s="29">
        <f>SUM(D37+E37+F37+G37)</f>
        <v>66834.288</v>
      </c>
      <c r="D37" s="17">
        <f>SUM(C11*2.13*3)</f>
        <v>16708.572</v>
      </c>
      <c r="E37" s="17">
        <f>SUM(C11*2.13*3)</f>
        <v>16708.572</v>
      </c>
      <c r="F37" s="17">
        <f>SUM(C11*2.13*3)</f>
        <v>16708.572</v>
      </c>
      <c r="G37" s="17">
        <f>SUM(C11*2.13*3)</f>
        <v>16708.572</v>
      </c>
      <c r="H37" s="28"/>
    </row>
    <row r="38" spans="1:8" ht="25.5" customHeight="1" x14ac:dyDescent="0.25">
      <c r="A38" s="28"/>
      <c r="B38" s="58" t="s">
        <v>70</v>
      </c>
      <c r="C38" s="58"/>
      <c r="D38" s="58"/>
      <c r="E38" s="58"/>
      <c r="F38" s="58"/>
      <c r="G38" s="5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6">
    <mergeCell ref="E9:F9"/>
    <mergeCell ref="D13:G13"/>
    <mergeCell ref="A19:G19"/>
    <mergeCell ref="C7:D7"/>
    <mergeCell ref="E1:G1"/>
    <mergeCell ref="E2:G2"/>
    <mergeCell ref="C4:D4"/>
    <mergeCell ref="B5:G5"/>
    <mergeCell ref="B6:G6"/>
    <mergeCell ref="E11:F11"/>
    <mergeCell ref="B38:G38"/>
    <mergeCell ref="E10:F10"/>
    <mergeCell ref="F26:F27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sqref="A1:G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4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ht="17.25" x14ac:dyDescent="0.25">
      <c r="C8" s="14"/>
      <c r="D8" s="14"/>
      <c r="E8" s="57" t="s">
        <v>21</v>
      </c>
      <c r="F8" s="57"/>
      <c r="G8" s="37">
        <v>22.82</v>
      </c>
    </row>
    <row r="9" spans="1:7" ht="17.25" x14ac:dyDescent="0.25">
      <c r="C9" s="14" t="s">
        <v>89</v>
      </c>
      <c r="D9" s="14"/>
      <c r="E9" s="57" t="s">
        <v>100</v>
      </c>
      <c r="F9" s="57"/>
      <c r="G9" s="37">
        <v>26.09</v>
      </c>
    </row>
    <row r="10" spans="1:7" x14ac:dyDescent="0.25">
      <c r="B10" s="16" t="s">
        <v>75</v>
      </c>
      <c r="C10" s="14">
        <v>2143.1999999999998</v>
      </c>
      <c r="D10" s="14"/>
      <c r="E10" s="36"/>
      <c r="F10" s="36"/>
      <c r="G10" s="36"/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13">
        <f>SUM(D15:G15)</f>
        <v>649968.26399999997</v>
      </c>
      <c r="D15" s="13">
        <f>SUM(G8*C10*3)</f>
        <v>146723.47199999998</v>
      </c>
      <c r="E15" s="13">
        <f>SUM(G9*C10*3)</f>
        <v>167748.264</v>
      </c>
      <c r="F15" s="13">
        <f>SUM(G9*C10*3)</f>
        <v>167748.264</v>
      </c>
      <c r="G15" s="31">
        <f>SUM(G9*C10*3)</f>
        <v>167748.264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649968.27199999988</v>
      </c>
      <c r="D21" s="31">
        <f>SUM(D24:D31)</f>
        <v>146723.47399999999</v>
      </c>
      <c r="E21" s="31">
        <f t="shared" ref="E21:G21" si="0">SUM(E24:E31)</f>
        <v>167748.266</v>
      </c>
      <c r="F21" s="31">
        <f t="shared" si="0"/>
        <v>167748.266</v>
      </c>
      <c r="G21" s="31">
        <f t="shared" si="0"/>
        <v>167748.266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18">
        <f>SUM(D24+E24+F24+G24)</f>
        <v>192887.99999999997</v>
      </c>
      <c r="D24" s="18">
        <f>SUM(C10*7.5*3)</f>
        <v>48221.999999999993</v>
      </c>
      <c r="E24" s="18">
        <f>SUM(C10*7.5*3)</f>
        <v>48221.999999999993</v>
      </c>
      <c r="F24" s="18">
        <f>SUM(C10*7.5*3)</f>
        <v>48221.999999999993</v>
      </c>
      <c r="G24" s="23">
        <f>SUM(C10*7.5*3)</f>
        <v>48221.999999999993</v>
      </c>
    </row>
    <row r="25" spans="1:7" x14ac:dyDescent="0.25">
      <c r="A25" s="69" t="s">
        <v>79</v>
      </c>
      <c r="B25" s="71" t="s">
        <v>83</v>
      </c>
      <c r="C25" s="76">
        <f>SUM(D25:G26)</f>
        <v>163054.65599999999</v>
      </c>
      <c r="D25" s="76">
        <f>SUM(C10*6.34*3)</f>
        <v>40763.663999999997</v>
      </c>
      <c r="E25" s="76">
        <f>SUM(C10*6.34*3)</f>
        <v>40763.663999999997</v>
      </c>
      <c r="F25" s="76">
        <f>SUM(C10*6.34*3)</f>
        <v>40763.663999999997</v>
      </c>
      <c r="G25" s="73">
        <f>SUM(C10*6.34*3)</f>
        <v>40763.663999999997</v>
      </c>
    </row>
    <row r="26" spans="1:7" ht="12.75" customHeight="1" x14ac:dyDescent="0.25">
      <c r="A26" s="70"/>
      <c r="B26" s="72"/>
      <c r="C26" s="77"/>
      <c r="D26" s="77"/>
      <c r="E26" s="77"/>
      <c r="F26" s="77"/>
      <c r="G26" s="74"/>
    </row>
    <row r="27" spans="1:7" x14ac:dyDescent="0.25">
      <c r="A27" s="73" t="s">
        <v>80</v>
      </c>
      <c r="B27" s="71" t="s">
        <v>68</v>
      </c>
      <c r="C27" s="73">
        <f>SUM(D27:G28)</f>
        <v>38577.599999999999</v>
      </c>
      <c r="D27" s="73">
        <f>SUM(C10*1.5*3)</f>
        <v>9644.4</v>
      </c>
      <c r="E27" s="73">
        <f>SUM(C10*1.5*3)</f>
        <v>9644.4</v>
      </c>
      <c r="F27" s="73">
        <f>SUM(C10*1.5*3)</f>
        <v>9644.4</v>
      </c>
      <c r="G27" s="73">
        <f>SUM(C10*1.5*3)</f>
        <v>9644.4</v>
      </c>
    </row>
    <row r="28" spans="1:7" ht="15" customHeight="1" x14ac:dyDescent="0.25">
      <c r="A28" s="74"/>
      <c r="B28" s="72"/>
      <c r="C28" s="74"/>
      <c r="D28" s="74"/>
      <c r="E28" s="74"/>
      <c r="F28" s="74"/>
      <c r="G28" s="74"/>
    </row>
    <row r="29" spans="1:7" ht="28.5" customHeight="1" x14ac:dyDescent="0.25">
      <c r="A29" s="38">
        <v>1.4</v>
      </c>
      <c r="B29" s="47" t="s">
        <v>76</v>
      </c>
      <c r="C29" s="39">
        <f>SUM(D29:G29)</f>
        <v>29126.088</v>
      </c>
      <c r="D29" s="39"/>
      <c r="E29" s="39">
        <f>SUM(C10*1.51*3)</f>
        <v>9708.6959999999999</v>
      </c>
      <c r="F29" s="39">
        <f>SUM(C10*1.51*3)</f>
        <v>9708.6959999999999</v>
      </c>
      <c r="G29" s="39">
        <f>SUM(C10*1.51*3)</f>
        <v>9708.6959999999999</v>
      </c>
    </row>
    <row r="30" spans="1:7" ht="28.5" customHeight="1" x14ac:dyDescent="0.25">
      <c r="A30" s="38">
        <v>1.5</v>
      </c>
      <c r="B30" s="47" t="s">
        <v>77</v>
      </c>
      <c r="C30" s="39">
        <f>SUM(D30:G30)</f>
        <v>33948.288</v>
      </c>
      <c r="D30" s="39"/>
      <c r="E30" s="39">
        <f>SUM(C10*1.76*3)</f>
        <v>11316.096</v>
      </c>
      <c r="F30" s="39">
        <f>SUM(C10*1.76*3)</f>
        <v>11316.096</v>
      </c>
      <c r="G30" s="39">
        <f>SUM(C10*1.76*3)</f>
        <v>11316.096</v>
      </c>
    </row>
    <row r="31" spans="1:7" ht="60" x14ac:dyDescent="0.25">
      <c r="A31" s="24">
        <v>1.6</v>
      </c>
      <c r="B31" s="25" t="s">
        <v>69</v>
      </c>
      <c r="C31" s="29">
        <f>SUM(D31+E31+F31+G31)</f>
        <v>192373.64</v>
      </c>
      <c r="D31" s="29">
        <f>SUM(D33:D36)</f>
        <v>48093.41</v>
      </c>
      <c r="E31" s="29">
        <f>SUM(E33:E36)</f>
        <v>48093.41</v>
      </c>
      <c r="F31" s="29">
        <f>SUM(F33:F36)</f>
        <v>48093.41</v>
      </c>
      <c r="G31" s="29">
        <f>SUM(G33:G36)</f>
        <v>48093.41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26" t="s">
        <v>71</v>
      </c>
      <c r="C33" s="29">
        <f>SUM(D33+E33+F33+G33)</f>
        <v>48607.76</v>
      </c>
      <c r="D33" s="27">
        <v>12151.94</v>
      </c>
      <c r="E33" s="27">
        <v>12151.94</v>
      </c>
      <c r="F33" s="27">
        <v>12151.94</v>
      </c>
      <c r="G33" s="27">
        <v>12151.94</v>
      </c>
    </row>
    <row r="34" spans="1:8" ht="32.25" customHeight="1" x14ac:dyDescent="0.25">
      <c r="A34" s="20"/>
      <c r="B34" s="43" t="s">
        <v>74</v>
      </c>
      <c r="C34" s="29">
        <f>SUM(D34+E34+F34+G34)</f>
        <v>70211.240000000005</v>
      </c>
      <c r="D34" s="27">
        <v>17552.810000000001</v>
      </c>
      <c r="E34" s="27">
        <v>17552.810000000001</v>
      </c>
      <c r="F34" s="27">
        <v>17552.810000000001</v>
      </c>
      <c r="G34" s="27">
        <v>17552.810000000001</v>
      </c>
    </row>
    <row r="35" spans="1:8" x14ac:dyDescent="0.25">
      <c r="A35" s="20"/>
      <c r="B35" s="26" t="s">
        <v>72</v>
      </c>
      <c r="C35" s="29">
        <f>SUM(D35+E35+F35+G35)</f>
        <v>18774.439999999999</v>
      </c>
      <c r="D35" s="27">
        <v>4693.6099999999997</v>
      </c>
      <c r="E35" s="27">
        <v>4693.6099999999997</v>
      </c>
      <c r="F35" s="27">
        <v>4693.6099999999997</v>
      </c>
      <c r="G35" s="27">
        <v>4693.6099999999997</v>
      </c>
    </row>
    <row r="36" spans="1:8" x14ac:dyDescent="0.25">
      <c r="A36" s="20"/>
      <c r="B36" s="1" t="s">
        <v>73</v>
      </c>
      <c r="C36" s="29">
        <f>SUM(D36+E36+F36+G36)</f>
        <v>54780.2</v>
      </c>
      <c r="D36" s="17">
        <v>13695.05</v>
      </c>
      <c r="E36" s="17">
        <v>13695.05</v>
      </c>
      <c r="F36" s="17">
        <v>13695.05</v>
      </c>
      <c r="G36" s="17">
        <v>13695.05</v>
      </c>
    </row>
    <row r="37" spans="1:8" ht="32.25" customHeight="1" x14ac:dyDescent="0.25">
      <c r="A37" s="28"/>
      <c r="B37" s="58" t="s">
        <v>70</v>
      </c>
      <c r="C37" s="58"/>
      <c r="D37" s="58"/>
      <c r="E37" s="58"/>
      <c r="F37" s="58"/>
      <c r="G37" s="5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28"/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</sheetData>
  <mergeCells count="25">
    <mergeCell ref="E8:F8"/>
    <mergeCell ref="A18:G18"/>
    <mergeCell ref="D12:G12"/>
    <mergeCell ref="E9:F9"/>
    <mergeCell ref="B37:G37"/>
    <mergeCell ref="G25:G26"/>
    <mergeCell ref="B27:B28"/>
    <mergeCell ref="A27:A28"/>
    <mergeCell ref="C27:C28"/>
    <mergeCell ref="D27:D28"/>
    <mergeCell ref="E27:E28"/>
    <mergeCell ref="F27:F28"/>
    <mergeCell ref="G27:G28"/>
    <mergeCell ref="A25:A26"/>
    <mergeCell ref="B25:B26"/>
    <mergeCell ref="C25:C26"/>
    <mergeCell ref="D25:D26"/>
    <mergeCell ref="E25:E26"/>
    <mergeCell ref="F25:F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0" workbookViewId="0">
      <selection sqref="A1:G36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60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ht="17.25" x14ac:dyDescent="0.25">
      <c r="C8" s="40"/>
      <c r="D8" s="40"/>
      <c r="E8" s="57" t="s">
        <v>21</v>
      </c>
      <c r="F8" s="57"/>
      <c r="G8" s="16"/>
    </row>
    <row r="9" spans="1:7" x14ac:dyDescent="0.25">
      <c r="C9" s="40" t="s">
        <v>89</v>
      </c>
      <c r="D9" s="36"/>
      <c r="E9" s="36"/>
      <c r="F9" s="36" t="s">
        <v>95</v>
      </c>
      <c r="G9" s="40">
        <v>17.47</v>
      </c>
    </row>
    <row r="10" spans="1:7" ht="17.25" x14ac:dyDescent="0.25">
      <c r="B10" s="16" t="s">
        <v>85</v>
      </c>
      <c r="C10" s="40">
        <v>371.6</v>
      </c>
      <c r="D10" s="40"/>
      <c r="E10" s="57" t="s">
        <v>94</v>
      </c>
      <c r="F10" s="57"/>
      <c r="G10" s="40">
        <v>20.74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88838.411999999982</v>
      </c>
      <c r="D15" s="31">
        <f>SUM(G9*C10*3)</f>
        <v>19475.556</v>
      </c>
      <c r="E15" s="31">
        <f>SUM(G10*C10*3)</f>
        <v>23120.951999999997</v>
      </c>
      <c r="F15" s="31">
        <f>SUM(G10*C10*3)</f>
        <v>23120.951999999997</v>
      </c>
      <c r="G15" s="31">
        <f>SUM(G10*C10*3)</f>
        <v>23120.951999999997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88838.411999999997</v>
      </c>
      <c r="D21" s="31">
        <f>SUM(D24+D25+D27+D31)</f>
        <v>19475.556</v>
      </c>
      <c r="E21" s="31">
        <f t="shared" ref="E21:G21" si="0">SUM(E24:E31)</f>
        <v>23120.951999999997</v>
      </c>
      <c r="F21" s="31">
        <f t="shared" si="0"/>
        <v>23120.951999999997</v>
      </c>
      <c r="G21" s="31">
        <f t="shared" si="0"/>
        <v>23120.951999999997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33444</v>
      </c>
      <c r="D24" s="49">
        <f>SUM(C10*7.5*3)</f>
        <v>8361</v>
      </c>
      <c r="E24" s="49">
        <f>SUM(C10*7.5*3)</f>
        <v>8361</v>
      </c>
      <c r="F24" s="49">
        <f>SUM(C10*7.5*3)</f>
        <v>8361</v>
      </c>
      <c r="G24" s="50">
        <f>SUM(C10*7.5*3)</f>
        <v>8361</v>
      </c>
    </row>
    <row r="25" spans="1:7" x14ac:dyDescent="0.25">
      <c r="A25" s="69" t="s">
        <v>79</v>
      </c>
      <c r="B25" s="71" t="s">
        <v>83</v>
      </c>
      <c r="C25" s="59">
        <f>SUM(D25:G26)</f>
        <v>28271.328000000001</v>
      </c>
      <c r="D25" s="59">
        <f>SUM(C10*6.34*3)</f>
        <v>7067.8320000000003</v>
      </c>
      <c r="E25" s="59">
        <f>SUM(C10*6.34*3)</f>
        <v>7067.8320000000003</v>
      </c>
      <c r="F25" s="59">
        <f>SUM(C10*6.34*3)</f>
        <v>7067.8320000000003</v>
      </c>
      <c r="G25" s="61">
        <f>SUM(C10*6.34*3)</f>
        <v>7067.8320000000003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6688.8000000000011</v>
      </c>
      <c r="D27" s="61">
        <f>SUM(C10*1.5*3)</f>
        <v>1672.2000000000003</v>
      </c>
      <c r="E27" s="61">
        <f>SUM(C10*1.5*3)</f>
        <v>1672.2000000000003</v>
      </c>
      <c r="F27" s="61">
        <f>SUM(C10*1.5*3)</f>
        <v>1672.2000000000003</v>
      </c>
      <c r="G27" s="61">
        <f>SUM(C10*1.5*3)</f>
        <v>1672.2000000000003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5050.0439999999999</v>
      </c>
      <c r="D29" s="51"/>
      <c r="E29" s="51">
        <f>SUM(C10*1.51*3)</f>
        <v>1683.348</v>
      </c>
      <c r="F29" s="51">
        <f>SUM(C10*1.51*3)</f>
        <v>1683.348</v>
      </c>
      <c r="G29" s="51">
        <f>SUM(C10*1.51*3)</f>
        <v>1683.348</v>
      </c>
    </row>
    <row r="30" spans="1:7" ht="38.25" x14ac:dyDescent="0.25">
      <c r="A30" s="41">
        <v>1.5</v>
      </c>
      <c r="B30" s="47" t="s">
        <v>77</v>
      </c>
      <c r="C30" s="51">
        <f>SUM(D30:G30)</f>
        <v>5886.1440000000002</v>
      </c>
      <c r="D30" s="51"/>
      <c r="E30" s="51">
        <f>SUM(C10*1.76*3)</f>
        <v>1962.0480000000002</v>
      </c>
      <c r="F30" s="51">
        <f>SUM(C10*1.76*3)</f>
        <v>1962.0480000000002</v>
      </c>
      <c r="G30" s="51">
        <f>SUM(C10*1.76*3)</f>
        <v>1962.0480000000002</v>
      </c>
    </row>
    <row r="31" spans="1:7" ht="60" x14ac:dyDescent="0.25">
      <c r="A31" s="24">
        <v>1.6</v>
      </c>
      <c r="B31" s="25" t="s">
        <v>69</v>
      </c>
      <c r="C31" s="29">
        <f>SUM(D31+E31+F31+G31)</f>
        <v>9498.0960000000014</v>
      </c>
      <c r="D31" s="29">
        <f>SUM(D33:D33)</f>
        <v>2374.5240000000003</v>
      </c>
      <c r="E31" s="29">
        <f>SUM(E33:E33)</f>
        <v>2374.5240000000003</v>
      </c>
      <c r="F31" s="29">
        <f>SUM(F33:F33)</f>
        <v>2374.5240000000003</v>
      </c>
      <c r="G31" s="29">
        <f>SUM(G33:G33)</f>
        <v>2374.5240000000003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44" t="s">
        <v>73</v>
      </c>
      <c r="C33" s="53">
        <f>SUM(D33+E33+F33+G33)</f>
        <v>9498.0960000000014</v>
      </c>
      <c r="D33" s="56">
        <f>SUM(C10*2.13*3)</f>
        <v>2374.5240000000003</v>
      </c>
      <c r="E33" s="56">
        <f>SUM(C10*2.13*3)</f>
        <v>2374.5240000000003</v>
      </c>
      <c r="F33" s="56">
        <f>SUM(C10*2.13*3)</f>
        <v>2374.5240000000003</v>
      </c>
      <c r="G33" s="56">
        <f>SUM(C10*2.13*3)</f>
        <v>2374.5240000000003</v>
      </c>
    </row>
    <row r="34" spans="1:8" ht="32.25" customHeight="1" x14ac:dyDescent="0.25">
      <c r="A34" s="28"/>
      <c r="B34" s="58" t="s">
        <v>70</v>
      </c>
      <c r="C34" s="58"/>
      <c r="D34" s="58"/>
      <c r="E34" s="58"/>
      <c r="F34" s="58"/>
      <c r="G34" s="5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42" t="s">
        <v>67</v>
      </c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B34:G34"/>
    <mergeCell ref="A25:A26"/>
    <mergeCell ref="E8:F8"/>
    <mergeCell ref="D12:G12"/>
    <mergeCell ref="A18:G18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7" workbookViewId="0">
      <selection activeCell="B36" sqref="B36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59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ht="17.25" x14ac:dyDescent="0.25">
      <c r="C8" s="40"/>
      <c r="D8" s="40"/>
      <c r="E8" s="57" t="s">
        <v>21</v>
      </c>
      <c r="F8" s="57"/>
      <c r="G8" s="16"/>
    </row>
    <row r="9" spans="1:7" x14ac:dyDescent="0.25">
      <c r="C9" s="40" t="s">
        <v>89</v>
      </c>
      <c r="D9" s="36"/>
      <c r="E9" s="36"/>
      <c r="F9" s="36" t="s">
        <v>95</v>
      </c>
      <c r="G9" s="40">
        <v>17.47</v>
      </c>
    </row>
    <row r="10" spans="1:7" ht="17.25" x14ac:dyDescent="0.25">
      <c r="B10" s="16" t="s">
        <v>96</v>
      </c>
      <c r="C10" s="40">
        <v>370.5</v>
      </c>
      <c r="D10" s="40"/>
      <c r="E10" s="57" t="s">
        <v>94</v>
      </c>
      <c r="F10" s="57"/>
      <c r="G10" s="40">
        <v>20.74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88575.434999999983</v>
      </c>
      <c r="D15" s="31">
        <f>SUM(G9*C10*3)</f>
        <v>19417.904999999999</v>
      </c>
      <c r="E15" s="31">
        <f>SUM(G10*C10*3)</f>
        <v>23052.51</v>
      </c>
      <c r="F15" s="31">
        <f>SUM(G10*C10*3)</f>
        <v>23052.51</v>
      </c>
      <c r="G15" s="31">
        <f>SUM(G10*C10*3)</f>
        <v>23052.51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88575.434999999998</v>
      </c>
      <c r="D21" s="31">
        <f>SUM(D24+D25+D27+D31)</f>
        <v>19417.904999999999</v>
      </c>
      <c r="E21" s="31">
        <f t="shared" ref="E21:G21" si="0">SUM(E24:E31)</f>
        <v>23052.510000000002</v>
      </c>
      <c r="F21" s="31">
        <f t="shared" si="0"/>
        <v>23052.510000000002</v>
      </c>
      <c r="G21" s="31">
        <f t="shared" si="0"/>
        <v>23052.510000000002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33345</v>
      </c>
      <c r="D24" s="49">
        <f>SUM(C10*7.5*3)</f>
        <v>8336.25</v>
      </c>
      <c r="E24" s="49">
        <f>SUM(C10*7.5*3)</f>
        <v>8336.25</v>
      </c>
      <c r="F24" s="49">
        <f>SUM(C10*7.5*3)</f>
        <v>8336.25</v>
      </c>
      <c r="G24" s="50">
        <f>SUM(C10*7.5*3)</f>
        <v>8336.25</v>
      </c>
    </row>
    <row r="25" spans="1:7" x14ac:dyDescent="0.25">
      <c r="A25" s="69" t="s">
        <v>79</v>
      </c>
      <c r="B25" s="71" t="s">
        <v>83</v>
      </c>
      <c r="C25" s="59">
        <f>SUM(D25:G26)</f>
        <v>28187.64</v>
      </c>
      <c r="D25" s="59">
        <f>SUM(C10*6.34*3)</f>
        <v>7046.91</v>
      </c>
      <c r="E25" s="59">
        <f>SUM(C10*6.34*3)</f>
        <v>7046.91</v>
      </c>
      <c r="F25" s="59">
        <f>SUM(C10*6.34*3)</f>
        <v>7046.91</v>
      </c>
      <c r="G25" s="61">
        <f>SUM(C10*6.34*3)</f>
        <v>7046.91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6669</v>
      </c>
      <c r="D27" s="61">
        <f>SUM(C10*1.5*3)</f>
        <v>1667.25</v>
      </c>
      <c r="E27" s="61">
        <f>SUM(C10*1.5*3)</f>
        <v>1667.25</v>
      </c>
      <c r="F27" s="61">
        <f>SUM(C10*1.5*3)</f>
        <v>1667.25</v>
      </c>
      <c r="G27" s="61">
        <f>SUM(C10*1.5*3)</f>
        <v>1667.25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5035.0950000000012</v>
      </c>
      <c r="D29" s="51"/>
      <c r="E29" s="51">
        <f>SUM(C10*1.51*3)</f>
        <v>1678.3650000000002</v>
      </c>
      <c r="F29" s="51">
        <f>SUM(C10*1.51*3)</f>
        <v>1678.3650000000002</v>
      </c>
      <c r="G29" s="51">
        <f>SUM(C10*1.51*3)</f>
        <v>1678.3650000000002</v>
      </c>
    </row>
    <row r="30" spans="1:7" ht="38.25" x14ac:dyDescent="0.25">
      <c r="A30" s="41">
        <v>1.5</v>
      </c>
      <c r="B30" s="47" t="s">
        <v>77</v>
      </c>
      <c r="C30" s="51">
        <f>SUM(D30:G30)</f>
        <v>5868.7200000000012</v>
      </c>
      <c r="D30" s="51"/>
      <c r="E30" s="51">
        <f>SUM(C10*1.76*3)</f>
        <v>1956.2400000000002</v>
      </c>
      <c r="F30" s="51">
        <f>SUM(C10*1.76*3)</f>
        <v>1956.2400000000002</v>
      </c>
      <c r="G30" s="51">
        <f>SUM(C10*1.76*3)</f>
        <v>1956.2400000000002</v>
      </c>
    </row>
    <row r="31" spans="1:7" ht="60" x14ac:dyDescent="0.25">
      <c r="A31" s="24">
        <v>1.6</v>
      </c>
      <c r="B31" s="25" t="s">
        <v>69</v>
      </c>
      <c r="C31" s="29">
        <f>SUM(D31+E31+F31+G31)</f>
        <v>9469.98</v>
      </c>
      <c r="D31" s="29">
        <f>SUM(D33:D33)</f>
        <v>2367.4949999999999</v>
      </c>
      <c r="E31" s="29">
        <f>SUM(E33:E33)</f>
        <v>2367.4949999999999</v>
      </c>
      <c r="F31" s="29">
        <f>SUM(F33:F33)</f>
        <v>2367.4949999999999</v>
      </c>
      <c r="G31" s="29">
        <f>SUM(G33:G33)</f>
        <v>2367.4949999999999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44" t="s">
        <v>73</v>
      </c>
      <c r="C33" s="53">
        <f>SUM(D33+E33+F33+G33)</f>
        <v>9469.98</v>
      </c>
      <c r="D33" s="56">
        <f>SUM(C10*2.13*3)</f>
        <v>2367.4949999999999</v>
      </c>
      <c r="E33" s="56">
        <f>SUM(C10*2.13*3)</f>
        <v>2367.4949999999999</v>
      </c>
      <c r="F33" s="56">
        <f>SUM(C10*2.13*3)</f>
        <v>2367.4949999999999</v>
      </c>
      <c r="G33" s="56">
        <f>SUM(C10*2.13*3)</f>
        <v>2367.4949999999999</v>
      </c>
    </row>
    <row r="34" spans="1:8" ht="32.25" customHeight="1" x14ac:dyDescent="0.25">
      <c r="A34" s="28"/>
      <c r="B34" s="58" t="s">
        <v>70</v>
      </c>
      <c r="C34" s="58"/>
      <c r="D34" s="58"/>
      <c r="E34" s="58"/>
      <c r="F34" s="58"/>
      <c r="G34" s="5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42" t="s">
        <v>67</v>
      </c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C7:D7"/>
    <mergeCell ref="E1:G1"/>
    <mergeCell ref="E2:G2"/>
    <mergeCell ref="C4:D4"/>
    <mergeCell ref="B5:G5"/>
    <mergeCell ref="B6:G6"/>
    <mergeCell ref="E8:F8"/>
    <mergeCell ref="D12:G12"/>
    <mergeCell ref="A18:G18"/>
    <mergeCell ref="E10:F10"/>
    <mergeCell ref="B34:G34"/>
    <mergeCell ref="A25:A26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0" workbookViewId="0">
      <selection activeCell="B37" sqref="B37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58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x14ac:dyDescent="0.25">
      <c r="C8" s="40"/>
      <c r="D8" s="40"/>
      <c r="E8" s="57"/>
      <c r="F8" s="57"/>
      <c r="G8" s="16"/>
    </row>
    <row r="9" spans="1:7" ht="17.25" x14ac:dyDescent="0.25">
      <c r="C9" s="40"/>
      <c r="D9" s="36"/>
      <c r="E9" s="57" t="s">
        <v>21</v>
      </c>
      <c r="F9" s="57"/>
      <c r="G9" s="40"/>
    </row>
    <row r="10" spans="1:7" x14ac:dyDescent="0.25">
      <c r="C10" s="40" t="s">
        <v>89</v>
      </c>
      <c r="D10" s="36"/>
      <c r="E10" s="36"/>
      <c r="F10" s="36" t="s">
        <v>95</v>
      </c>
      <c r="G10" s="40">
        <v>17.47</v>
      </c>
    </row>
    <row r="11" spans="1:7" ht="17.25" x14ac:dyDescent="0.25">
      <c r="B11" s="16" t="s">
        <v>96</v>
      </c>
      <c r="C11" s="48">
        <v>385</v>
      </c>
      <c r="D11" s="40"/>
      <c r="E11" s="57" t="s">
        <v>94</v>
      </c>
      <c r="F11" s="57"/>
      <c r="G11" s="40">
        <v>20.74</v>
      </c>
    </row>
    <row r="12" spans="1:7" x14ac:dyDescent="0.25">
      <c r="D12" s="75"/>
      <c r="E12" s="75"/>
      <c r="F12" s="75"/>
      <c r="G12" s="75"/>
    </row>
    <row r="13" spans="1:7" x14ac:dyDescent="0.25">
      <c r="A13" s="6"/>
      <c r="B13" s="6"/>
      <c r="C13" s="7" t="s">
        <v>6</v>
      </c>
      <c r="D13" s="63" t="s">
        <v>8</v>
      </c>
      <c r="E13" s="64"/>
      <c r="F13" s="64"/>
      <c r="G13" s="65"/>
    </row>
    <row r="14" spans="1:7" x14ac:dyDescent="0.25">
      <c r="A14" s="8"/>
      <c r="B14" s="8"/>
      <c r="C14" s="9" t="s">
        <v>87</v>
      </c>
      <c r="D14" s="10" t="s">
        <v>9</v>
      </c>
      <c r="E14" s="10" t="s">
        <v>10</v>
      </c>
      <c r="F14" s="10" t="s">
        <v>11</v>
      </c>
      <c r="G14" s="10" t="s">
        <v>12</v>
      </c>
    </row>
    <row r="15" spans="1:7" x14ac:dyDescent="0.25">
      <c r="A15" s="2"/>
      <c r="B15" s="6" t="s">
        <v>13</v>
      </c>
      <c r="C15" s="4"/>
      <c r="D15" s="4"/>
      <c r="E15" s="4"/>
      <c r="F15" s="4"/>
      <c r="G15" s="4"/>
    </row>
    <row r="16" spans="1:7" x14ac:dyDescent="0.25">
      <c r="A16" s="13">
        <v>1</v>
      </c>
      <c r="B16" s="12" t="s">
        <v>14</v>
      </c>
      <c r="C16" s="31">
        <f>SUM(D16:G16)</f>
        <v>92041.95</v>
      </c>
      <c r="D16" s="31">
        <f>SUM(G10*C11*3)</f>
        <v>20177.849999999999</v>
      </c>
      <c r="E16" s="31">
        <f>SUM(G11*C11*3)</f>
        <v>23954.699999999997</v>
      </c>
      <c r="F16" s="31">
        <f>SUM(G11*C11*3)</f>
        <v>23954.699999999997</v>
      </c>
      <c r="G16" s="31">
        <f>SUM(G11*C11*3)</f>
        <v>23954.699999999997</v>
      </c>
    </row>
    <row r="17" spans="1:7" x14ac:dyDescent="0.25">
      <c r="A17" s="11"/>
      <c r="B17" s="12" t="s">
        <v>15</v>
      </c>
      <c r="C17" s="13"/>
      <c r="D17" s="13"/>
      <c r="E17" s="13"/>
      <c r="F17" s="13"/>
      <c r="G17" s="13"/>
    </row>
    <row r="18" spans="1:7" x14ac:dyDescent="0.25">
      <c r="A18" s="3"/>
      <c r="B18" s="8" t="s">
        <v>16</v>
      </c>
      <c r="C18" s="5"/>
      <c r="D18" s="5"/>
      <c r="E18" s="5"/>
      <c r="F18" s="5"/>
      <c r="G18" s="5"/>
    </row>
    <row r="19" spans="1:7" x14ac:dyDescent="0.25">
      <c r="A19" s="63" t="s">
        <v>17</v>
      </c>
      <c r="B19" s="64"/>
      <c r="C19" s="64"/>
      <c r="D19" s="64"/>
      <c r="E19" s="64"/>
      <c r="F19" s="64"/>
      <c r="G19" s="65"/>
    </row>
    <row r="20" spans="1:7" x14ac:dyDescent="0.25">
      <c r="A20" s="11">
        <v>1</v>
      </c>
      <c r="B20" s="12" t="s">
        <v>18</v>
      </c>
      <c r="C20" s="11"/>
      <c r="D20" s="11"/>
      <c r="E20" s="11"/>
      <c r="F20" s="11"/>
      <c r="G20" s="11"/>
    </row>
    <row r="21" spans="1:7" x14ac:dyDescent="0.25">
      <c r="A21" s="19"/>
      <c r="B21" s="8" t="s">
        <v>19</v>
      </c>
      <c r="C21" s="3"/>
      <c r="D21" s="3"/>
      <c r="E21" s="3"/>
      <c r="F21" s="3"/>
      <c r="G21" s="3"/>
    </row>
    <row r="22" spans="1:7" x14ac:dyDescent="0.25">
      <c r="A22" s="20"/>
      <c r="B22" s="15" t="s">
        <v>20</v>
      </c>
      <c r="C22" s="34">
        <f>SUM(C24:C32)</f>
        <v>92041.949999999983</v>
      </c>
      <c r="D22" s="31">
        <f>SUM(D25+D26+D28+D32)</f>
        <v>20177.849999999999</v>
      </c>
      <c r="E22" s="31">
        <f t="shared" ref="E22:G22" si="0">SUM(E25:E32)</f>
        <v>23954.699999999997</v>
      </c>
      <c r="F22" s="31">
        <f t="shared" si="0"/>
        <v>23954.699999999997</v>
      </c>
      <c r="G22" s="31">
        <f t="shared" si="0"/>
        <v>23954.699999999997</v>
      </c>
    </row>
    <row r="23" spans="1:7" x14ac:dyDescent="0.25">
      <c r="A23" s="20"/>
      <c r="B23" s="44" t="s">
        <v>22</v>
      </c>
      <c r="C23" s="1"/>
      <c r="D23" s="1"/>
      <c r="E23" s="1"/>
      <c r="F23" s="1"/>
      <c r="G23" s="1"/>
    </row>
    <row r="24" spans="1:7" x14ac:dyDescent="0.25">
      <c r="A24" s="21"/>
      <c r="B24" s="45" t="s">
        <v>81</v>
      </c>
      <c r="C24" s="2"/>
      <c r="D24" s="2"/>
      <c r="E24" s="2"/>
      <c r="F24" s="2"/>
      <c r="G24" s="2"/>
    </row>
    <row r="25" spans="1:7" x14ac:dyDescent="0.25">
      <c r="A25" s="22" t="s">
        <v>78</v>
      </c>
      <c r="B25" s="46" t="s">
        <v>82</v>
      </c>
      <c r="C25" s="49">
        <f>SUM(D25+E25+F25+G25)</f>
        <v>34650</v>
      </c>
      <c r="D25" s="49">
        <f>SUM(C11*7.5*3)</f>
        <v>8662.5</v>
      </c>
      <c r="E25" s="49">
        <f>SUM(C11*7.5*3)</f>
        <v>8662.5</v>
      </c>
      <c r="F25" s="49">
        <f>SUM(C11*7.5*3)</f>
        <v>8662.5</v>
      </c>
      <c r="G25" s="50">
        <f>SUM(C11*7.5*3)</f>
        <v>8662.5</v>
      </c>
    </row>
    <row r="26" spans="1:7" x14ac:dyDescent="0.25">
      <c r="A26" s="69" t="s">
        <v>79</v>
      </c>
      <c r="B26" s="71" t="s">
        <v>83</v>
      </c>
      <c r="C26" s="59">
        <f>SUM(D26:G27)</f>
        <v>29290.800000000003</v>
      </c>
      <c r="D26" s="59">
        <f>SUM(C11*6.34*3)</f>
        <v>7322.7000000000007</v>
      </c>
      <c r="E26" s="59">
        <f>SUM(C11*6.34*3)</f>
        <v>7322.7000000000007</v>
      </c>
      <c r="F26" s="59">
        <f>SUM(C11*6.34*3)</f>
        <v>7322.7000000000007</v>
      </c>
      <c r="G26" s="61">
        <f>SUM(C11*6.34*3)</f>
        <v>7322.7000000000007</v>
      </c>
    </row>
    <row r="27" spans="1:7" ht="15" customHeight="1" x14ac:dyDescent="0.25">
      <c r="A27" s="70"/>
      <c r="B27" s="72"/>
      <c r="C27" s="60"/>
      <c r="D27" s="60"/>
      <c r="E27" s="60"/>
      <c r="F27" s="60"/>
      <c r="G27" s="62"/>
    </row>
    <row r="28" spans="1:7" x14ac:dyDescent="0.25">
      <c r="A28" s="73" t="s">
        <v>80</v>
      </c>
      <c r="B28" s="71" t="s">
        <v>68</v>
      </c>
      <c r="C28" s="61">
        <f>SUM(D28:G29)</f>
        <v>6930</v>
      </c>
      <c r="D28" s="61">
        <f>SUM(C11*1.5*3)</f>
        <v>1732.5</v>
      </c>
      <c r="E28" s="61">
        <f>SUM(C11*1.5*3)</f>
        <v>1732.5</v>
      </c>
      <c r="F28" s="61">
        <f>SUM(C11*1.5*3)</f>
        <v>1732.5</v>
      </c>
      <c r="G28" s="61">
        <f>SUM(C11*1.5*3)</f>
        <v>1732.5</v>
      </c>
    </row>
    <row r="29" spans="1:7" ht="15" customHeight="1" x14ac:dyDescent="0.25">
      <c r="A29" s="74"/>
      <c r="B29" s="72"/>
      <c r="C29" s="62"/>
      <c r="D29" s="62"/>
      <c r="E29" s="62"/>
      <c r="F29" s="62"/>
      <c r="G29" s="62"/>
    </row>
    <row r="30" spans="1:7" ht="28.5" customHeight="1" x14ac:dyDescent="0.25">
      <c r="A30" s="41">
        <v>1.4</v>
      </c>
      <c r="B30" s="47" t="s">
        <v>76</v>
      </c>
      <c r="C30" s="51">
        <f>SUM(D30:G30)</f>
        <v>5232.1500000000005</v>
      </c>
      <c r="D30" s="51"/>
      <c r="E30" s="51">
        <f>SUM(C11*1.51*3)</f>
        <v>1744.0500000000002</v>
      </c>
      <c r="F30" s="51">
        <f>SUM(C11*1.51*3)</f>
        <v>1744.0500000000002</v>
      </c>
      <c r="G30" s="51">
        <f>SUM(C11*1.51*3)</f>
        <v>1744.0500000000002</v>
      </c>
    </row>
    <row r="31" spans="1:7" ht="28.5" customHeight="1" x14ac:dyDescent="0.25">
      <c r="A31" s="41">
        <v>1.5</v>
      </c>
      <c r="B31" s="47" t="s">
        <v>77</v>
      </c>
      <c r="C31" s="51">
        <f>SUM(D31:G31)</f>
        <v>6098.4000000000005</v>
      </c>
      <c r="D31" s="51"/>
      <c r="E31" s="51">
        <f>SUM(C11*1.76*3)</f>
        <v>2032.8000000000002</v>
      </c>
      <c r="F31" s="51">
        <f>SUM(C11*1.76*3)</f>
        <v>2032.8000000000002</v>
      </c>
      <c r="G31" s="51">
        <f>SUM(C11*1.76*3)</f>
        <v>2032.8000000000002</v>
      </c>
    </row>
    <row r="32" spans="1:7" ht="28.5" customHeight="1" x14ac:dyDescent="0.25">
      <c r="A32" s="24">
        <v>1.6</v>
      </c>
      <c r="B32" s="25" t="s">
        <v>69</v>
      </c>
      <c r="C32" s="29">
        <f>SUM(D32+E32+F32+G32)</f>
        <v>9840.5999999999985</v>
      </c>
      <c r="D32" s="29">
        <f>SUM(D34:D34)</f>
        <v>2460.1499999999996</v>
      </c>
      <c r="E32" s="29">
        <f>SUM(E34:E34)</f>
        <v>2460.1499999999996</v>
      </c>
      <c r="F32" s="29">
        <f>SUM(F34:F34)</f>
        <v>2460.1499999999996</v>
      </c>
      <c r="G32" s="29">
        <f>SUM(G34:G34)</f>
        <v>2460.1499999999996</v>
      </c>
    </row>
    <row r="33" spans="1:8" x14ac:dyDescent="0.25">
      <c r="A33" s="20"/>
      <c r="B33" s="1" t="s">
        <v>22</v>
      </c>
      <c r="C33" s="1"/>
      <c r="D33" s="1"/>
      <c r="E33" s="1"/>
      <c r="F33" s="1"/>
      <c r="G33" s="1"/>
    </row>
    <row r="34" spans="1:8" x14ac:dyDescent="0.25">
      <c r="A34" s="20"/>
      <c r="B34" s="44" t="s">
        <v>73</v>
      </c>
      <c r="C34" s="53">
        <f>SUM(D34+E34+F34+G34)</f>
        <v>9840.5999999999985</v>
      </c>
      <c r="D34" s="56">
        <f>SUM(C11*2.13*3)</f>
        <v>2460.1499999999996</v>
      </c>
      <c r="E34" s="56">
        <f>SUM(C11*2.13*3)</f>
        <v>2460.1499999999996</v>
      </c>
      <c r="F34" s="56">
        <f>SUM(C11*2.13*3)</f>
        <v>2460.1499999999996</v>
      </c>
      <c r="G34" s="56">
        <f>SUM(C11*2.13*3)</f>
        <v>2460.1499999999996</v>
      </c>
    </row>
    <row r="35" spans="1:8" ht="20.25" customHeight="1" x14ac:dyDescent="0.25">
      <c r="A35" s="28"/>
      <c r="B35" s="58" t="s">
        <v>70</v>
      </c>
      <c r="C35" s="58"/>
      <c r="D35" s="58"/>
      <c r="E35" s="58"/>
      <c r="F35" s="58"/>
      <c r="G35" s="58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28"/>
      <c r="B37" s="42" t="s">
        <v>67</v>
      </c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</sheetData>
  <mergeCells count="27">
    <mergeCell ref="B35:G35"/>
    <mergeCell ref="E9:F9"/>
    <mergeCell ref="E11:F11"/>
    <mergeCell ref="G26:G27"/>
    <mergeCell ref="A28:A29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C7:D7"/>
    <mergeCell ref="E1:G1"/>
    <mergeCell ref="E2:G2"/>
    <mergeCell ref="C4:D4"/>
    <mergeCell ref="B5:G5"/>
    <mergeCell ref="B6:G6"/>
    <mergeCell ref="E8:F8"/>
    <mergeCell ref="D13:G13"/>
    <mergeCell ref="A19:G19"/>
    <mergeCell ref="D12:G12"/>
    <mergeCell ref="A26:A2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9" workbookViewId="0">
      <selection sqref="A1:G34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57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ht="17.25" x14ac:dyDescent="0.25">
      <c r="C8" s="40"/>
      <c r="D8" s="40"/>
      <c r="E8" s="57" t="s">
        <v>21</v>
      </c>
      <c r="F8" s="57"/>
      <c r="G8" s="16"/>
    </row>
    <row r="9" spans="1:7" x14ac:dyDescent="0.25">
      <c r="C9" s="40" t="s">
        <v>89</v>
      </c>
      <c r="D9" s="36"/>
      <c r="E9" s="36"/>
      <c r="F9" s="36" t="s">
        <v>95</v>
      </c>
      <c r="G9" s="40">
        <v>17.47</v>
      </c>
    </row>
    <row r="10" spans="1:7" ht="17.25" x14ac:dyDescent="0.25">
      <c r="B10" s="16" t="s">
        <v>96</v>
      </c>
      <c r="C10" s="40">
        <v>376.6</v>
      </c>
      <c r="D10" s="40"/>
      <c r="E10" s="57" t="s">
        <v>94</v>
      </c>
      <c r="F10" s="57"/>
      <c r="G10" s="40">
        <v>20.74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90033.761999999988</v>
      </c>
      <c r="D15" s="31">
        <f>SUM(G9*C10*3)</f>
        <v>19737.606</v>
      </c>
      <c r="E15" s="31">
        <f>SUM(G10*C10*3)</f>
        <v>23432.052</v>
      </c>
      <c r="F15" s="31">
        <f>SUM(G10*C10*3)</f>
        <v>23432.052</v>
      </c>
      <c r="G15" s="31">
        <f>SUM(G10*C10*3)</f>
        <v>23432.052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90033.762000000017</v>
      </c>
      <c r="D21" s="31">
        <f>SUM(D24+D25+D27+D31)</f>
        <v>19737.606</v>
      </c>
      <c r="E21" s="31">
        <f t="shared" ref="E21:G21" si="0">SUM(E24:E31)</f>
        <v>23432.052000000003</v>
      </c>
      <c r="F21" s="31">
        <f t="shared" si="0"/>
        <v>23432.052000000003</v>
      </c>
      <c r="G21" s="31">
        <f t="shared" si="0"/>
        <v>23432.052000000003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33894</v>
      </c>
      <c r="D24" s="49">
        <f>SUM(C10*7.5*3)</f>
        <v>8473.5</v>
      </c>
      <c r="E24" s="49">
        <f>SUM(C10*7.5*3)</f>
        <v>8473.5</v>
      </c>
      <c r="F24" s="49">
        <f>SUM(C10*7.5*3)</f>
        <v>8473.5</v>
      </c>
      <c r="G24" s="50">
        <f>SUM(C10*7.5*3)</f>
        <v>8473.5</v>
      </c>
    </row>
    <row r="25" spans="1:7" x14ac:dyDescent="0.25">
      <c r="A25" s="69" t="s">
        <v>79</v>
      </c>
      <c r="B25" s="71" t="s">
        <v>83</v>
      </c>
      <c r="C25" s="59">
        <f>SUM(D25:G26)</f>
        <v>28651.728000000003</v>
      </c>
      <c r="D25" s="59">
        <f>SUM(C10*6.34*3)</f>
        <v>7162.9320000000007</v>
      </c>
      <c r="E25" s="59">
        <f>SUM(C10*6.34*3)</f>
        <v>7162.9320000000007</v>
      </c>
      <c r="F25" s="59">
        <f>SUM(C10*6.34*3)</f>
        <v>7162.9320000000007</v>
      </c>
      <c r="G25" s="61">
        <f>SUM(C10*6.34*3)</f>
        <v>7162.9320000000007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6778.8000000000011</v>
      </c>
      <c r="D27" s="61">
        <f>SUM(C10*1.5*3)</f>
        <v>1694.7000000000003</v>
      </c>
      <c r="E27" s="61">
        <f>SUM(C10*1.5*3)</f>
        <v>1694.7000000000003</v>
      </c>
      <c r="F27" s="61">
        <f>SUM(C10*1.5*3)</f>
        <v>1694.7000000000003</v>
      </c>
      <c r="G27" s="61">
        <f>SUM(C10*1.5*3)</f>
        <v>1694.7000000000003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5117.9940000000006</v>
      </c>
      <c r="D29" s="51"/>
      <c r="E29" s="51">
        <f>SUM(C10*1.51*3)</f>
        <v>1705.998</v>
      </c>
      <c r="F29" s="51">
        <f>SUM(C10*1.51*3)</f>
        <v>1705.998</v>
      </c>
      <c r="G29" s="51">
        <f>SUM(C10*1.51*3)</f>
        <v>1705.998</v>
      </c>
    </row>
    <row r="30" spans="1:7" ht="38.25" x14ac:dyDescent="0.25">
      <c r="A30" s="41">
        <v>1.5</v>
      </c>
      <c r="B30" s="47" t="s">
        <v>77</v>
      </c>
      <c r="C30" s="51">
        <f>SUM(D30:G30)</f>
        <v>5965.3440000000001</v>
      </c>
      <c r="D30" s="51"/>
      <c r="E30" s="51">
        <f>SUM(C10*1.76*3)</f>
        <v>1988.4480000000001</v>
      </c>
      <c r="F30" s="51">
        <f>SUM(C10*1.76*3)</f>
        <v>1988.4480000000001</v>
      </c>
      <c r="G30" s="51">
        <f>SUM(C10*1.76*3)</f>
        <v>1988.4480000000001</v>
      </c>
    </row>
    <row r="31" spans="1:7" ht="60" x14ac:dyDescent="0.25">
      <c r="A31" s="24">
        <v>1.6</v>
      </c>
      <c r="B31" s="25" t="s">
        <v>69</v>
      </c>
      <c r="C31" s="29">
        <f>SUM(D31+E31+F31+G31)</f>
        <v>9625.8960000000006</v>
      </c>
      <c r="D31" s="29">
        <f>SUM(D33:D33)</f>
        <v>2406.4740000000002</v>
      </c>
      <c r="E31" s="29">
        <f>SUM(E33:E33)</f>
        <v>2406.4740000000002</v>
      </c>
      <c r="F31" s="29">
        <f>SUM(F33:F33)</f>
        <v>2406.4740000000002</v>
      </c>
      <c r="G31" s="29">
        <f>SUM(G33:G33)</f>
        <v>2406.4740000000002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44" t="s">
        <v>73</v>
      </c>
      <c r="C33" s="53">
        <f>SUM(D33+E33+F33+G33)</f>
        <v>9625.8960000000006</v>
      </c>
      <c r="D33" s="56">
        <f>SUM(C10*2.13*3)</f>
        <v>2406.4740000000002</v>
      </c>
      <c r="E33" s="56">
        <f>SUM(C10*2.13*3)</f>
        <v>2406.4740000000002</v>
      </c>
      <c r="F33" s="56">
        <f>SUM(C10*2.13*3)</f>
        <v>2406.4740000000002</v>
      </c>
      <c r="G33" s="56">
        <f>SUM(C10*2.13*3)</f>
        <v>2406.4740000000002</v>
      </c>
    </row>
    <row r="34" spans="1:8" ht="32.25" customHeight="1" x14ac:dyDescent="0.25">
      <c r="A34" s="28"/>
      <c r="B34" s="58" t="s">
        <v>70</v>
      </c>
      <c r="C34" s="58"/>
      <c r="D34" s="58"/>
      <c r="E34" s="58"/>
      <c r="F34" s="58"/>
      <c r="G34" s="5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C7:D7"/>
    <mergeCell ref="E1:G1"/>
    <mergeCell ref="E2:G2"/>
    <mergeCell ref="C4:D4"/>
    <mergeCell ref="B5:G5"/>
    <mergeCell ref="B6:G6"/>
    <mergeCell ref="E8:F8"/>
    <mergeCell ref="D12:G12"/>
    <mergeCell ref="A18:G18"/>
    <mergeCell ref="E10:F10"/>
    <mergeCell ref="B34:G34"/>
    <mergeCell ref="A25:A26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0" workbookViewId="0">
      <selection sqref="A1:G34"/>
    </sheetView>
  </sheetViews>
  <sheetFormatPr defaultRowHeight="15" x14ac:dyDescent="0.25"/>
  <cols>
    <col min="1" max="1" width="4.28515625" customWidth="1"/>
    <col min="2" max="2" width="32.140625" customWidth="1"/>
    <col min="3" max="3" width="10.42578125" customWidth="1"/>
    <col min="4" max="4" width="10.140625" customWidth="1"/>
    <col min="5" max="6" width="10" customWidth="1"/>
    <col min="7" max="7" width="11.7109375" customWidth="1"/>
  </cols>
  <sheetData>
    <row r="1" spans="1:7" x14ac:dyDescent="0.25">
      <c r="E1" s="66" t="s">
        <v>0</v>
      </c>
      <c r="F1" s="67"/>
      <c r="G1" s="67"/>
    </row>
    <row r="2" spans="1:7" x14ac:dyDescent="0.25">
      <c r="E2" s="66" t="s">
        <v>84</v>
      </c>
      <c r="F2" s="68"/>
      <c r="G2" s="68"/>
    </row>
    <row r="4" spans="1:7" x14ac:dyDescent="0.25">
      <c r="C4" s="57" t="s">
        <v>2</v>
      </c>
      <c r="D4" s="57"/>
    </row>
    <row r="5" spans="1:7" x14ac:dyDescent="0.25">
      <c r="B5" s="68" t="s">
        <v>3</v>
      </c>
      <c r="C5" s="68"/>
      <c r="D5" s="68"/>
      <c r="E5" s="68"/>
      <c r="F5" s="68"/>
      <c r="G5" s="68"/>
    </row>
    <row r="6" spans="1:7" x14ac:dyDescent="0.25">
      <c r="B6" s="68" t="s">
        <v>56</v>
      </c>
      <c r="C6" s="68"/>
      <c r="D6" s="68"/>
      <c r="E6" s="68"/>
      <c r="F6" s="68"/>
      <c r="G6" s="68"/>
    </row>
    <row r="7" spans="1:7" x14ac:dyDescent="0.25">
      <c r="C7" s="57" t="s">
        <v>66</v>
      </c>
      <c r="D7" s="57"/>
    </row>
    <row r="8" spans="1:7" ht="17.25" x14ac:dyDescent="0.25">
      <c r="C8" s="40"/>
      <c r="D8" s="40"/>
      <c r="E8" s="57" t="s">
        <v>21</v>
      </c>
      <c r="F8" s="57"/>
      <c r="G8" s="16"/>
    </row>
    <row r="9" spans="1:7" x14ac:dyDescent="0.25">
      <c r="C9" s="40" t="s">
        <v>89</v>
      </c>
      <c r="D9" s="36"/>
      <c r="E9" s="36"/>
      <c r="F9" s="36" t="s">
        <v>95</v>
      </c>
      <c r="G9" s="40">
        <v>17.47</v>
      </c>
    </row>
    <row r="10" spans="1:7" ht="17.25" x14ac:dyDescent="0.25">
      <c r="B10" s="16" t="s">
        <v>85</v>
      </c>
      <c r="C10" s="40">
        <v>384.8</v>
      </c>
      <c r="D10" s="40"/>
      <c r="E10" s="57" t="s">
        <v>94</v>
      </c>
      <c r="F10" s="57"/>
      <c r="G10" s="40">
        <v>20.74</v>
      </c>
    </row>
    <row r="12" spans="1:7" x14ac:dyDescent="0.25">
      <c r="A12" s="6"/>
      <c r="B12" s="6"/>
      <c r="C12" s="7" t="s">
        <v>6</v>
      </c>
      <c r="D12" s="63" t="s">
        <v>8</v>
      </c>
      <c r="E12" s="64"/>
      <c r="F12" s="64"/>
      <c r="G12" s="65"/>
    </row>
    <row r="13" spans="1:7" x14ac:dyDescent="0.25">
      <c r="A13" s="8"/>
      <c r="B13" s="8"/>
      <c r="C13" s="9" t="s">
        <v>87</v>
      </c>
      <c r="D13" s="10" t="s">
        <v>9</v>
      </c>
      <c r="E13" s="10" t="s">
        <v>10</v>
      </c>
      <c r="F13" s="10" t="s">
        <v>11</v>
      </c>
      <c r="G13" s="10" t="s">
        <v>12</v>
      </c>
    </row>
    <row r="14" spans="1:7" x14ac:dyDescent="0.25">
      <c r="A14" s="2"/>
      <c r="B14" s="6" t="s">
        <v>13</v>
      </c>
      <c r="C14" s="4"/>
      <c r="D14" s="4"/>
      <c r="E14" s="4"/>
      <c r="F14" s="4"/>
      <c r="G14" s="4"/>
    </row>
    <row r="15" spans="1:7" x14ac:dyDescent="0.25">
      <c r="A15" s="13">
        <v>1</v>
      </c>
      <c r="B15" s="12" t="s">
        <v>14</v>
      </c>
      <c r="C15" s="31">
        <f>SUM(D15:G15)</f>
        <v>91994.135999999984</v>
      </c>
      <c r="D15" s="31">
        <f>SUM(G9*C10*3)</f>
        <v>20167.368000000002</v>
      </c>
      <c r="E15" s="31">
        <f>SUM(G10*C10*3)</f>
        <v>23942.255999999998</v>
      </c>
      <c r="F15" s="31">
        <f>SUM(G10*C10*3)</f>
        <v>23942.255999999998</v>
      </c>
      <c r="G15" s="31">
        <f>SUM(G10*C10*3)</f>
        <v>23942.255999999998</v>
      </c>
    </row>
    <row r="16" spans="1:7" x14ac:dyDescent="0.25">
      <c r="A16" s="11"/>
      <c r="B16" s="12" t="s">
        <v>15</v>
      </c>
      <c r="C16" s="13"/>
      <c r="D16" s="13"/>
      <c r="E16" s="13"/>
      <c r="F16" s="13"/>
      <c r="G16" s="13"/>
    </row>
    <row r="17" spans="1:7" x14ac:dyDescent="0.25">
      <c r="A17" s="3"/>
      <c r="B17" s="8" t="s">
        <v>16</v>
      </c>
      <c r="C17" s="5"/>
      <c r="D17" s="5"/>
      <c r="E17" s="5"/>
      <c r="F17" s="5"/>
      <c r="G17" s="5"/>
    </row>
    <row r="18" spans="1:7" x14ac:dyDescent="0.25">
      <c r="A18" s="63" t="s">
        <v>17</v>
      </c>
      <c r="B18" s="64"/>
      <c r="C18" s="64"/>
      <c r="D18" s="64"/>
      <c r="E18" s="64"/>
      <c r="F18" s="64"/>
      <c r="G18" s="65"/>
    </row>
    <row r="19" spans="1:7" x14ac:dyDescent="0.25">
      <c r="A19" s="11">
        <v>1</v>
      </c>
      <c r="B19" s="12" t="s">
        <v>18</v>
      </c>
      <c r="C19" s="11"/>
      <c r="D19" s="11"/>
      <c r="E19" s="11"/>
      <c r="F19" s="11"/>
      <c r="G19" s="11"/>
    </row>
    <row r="20" spans="1:7" x14ac:dyDescent="0.25">
      <c r="A20" s="19"/>
      <c r="B20" s="8" t="s">
        <v>19</v>
      </c>
      <c r="C20" s="3"/>
      <c r="D20" s="3"/>
      <c r="E20" s="3"/>
      <c r="F20" s="3"/>
      <c r="G20" s="3"/>
    </row>
    <row r="21" spans="1:7" x14ac:dyDescent="0.25">
      <c r="A21" s="20"/>
      <c r="B21" s="15" t="s">
        <v>20</v>
      </c>
      <c r="C21" s="34">
        <f>SUM(C23:C31)</f>
        <v>91994.135999999999</v>
      </c>
      <c r="D21" s="31">
        <f>SUM(D24+D25+D27+D31)</f>
        <v>20167.367999999999</v>
      </c>
      <c r="E21" s="31">
        <f t="shared" ref="E21:G21" si="0">SUM(E24:E31)</f>
        <v>23942.255999999998</v>
      </c>
      <c r="F21" s="31">
        <f t="shared" si="0"/>
        <v>23942.255999999998</v>
      </c>
      <c r="G21" s="31">
        <f t="shared" si="0"/>
        <v>23942.255999999998</v>
      </c>
    </row>
    <row r="22" spans="1:7" x14ac:dyDescent="0.25">
      <c r="A22" s="20"/>
      <c r="B22" s="44" t="s">
        <v>22</v>
      </c>
      <c r="C22" s="1"/>
      <c r="D22" s="1"/>
      <c r="E22" s="1"/>
      <c r="F22" s="1"/>
      <c r="G22" s="1"/>
    </row>
    <row r="23" spans="1:7" x14ac:dyDescent="0.25">
      <c r="A23" s="21"/>
      <c r="B23" s="45" t="s">
        <v>81</v>
      </c>
      <c r="C23" s="2"/>
      <c r="D23" s="2"/>
      <c r="E23" s="2"/>
      <c r="F23" s="2"/>
      <c r="G23" s="2"/>
    </row>
    <row r="24" spans="1:7" x14ac:dyDescent="0.25">
      <c r="A24" s="22" t="s">
        <v>78</v>
      </c>
      <c r="B24" s="46" t="s">
        <v>82</v>
      </c>
      <c r="C24" s="49">
        <f>SUM(D24+E24+F24+G24)</f>
        <v>34632</v>
      </c>
      <c r="D24" s="49">
        <f>SUM(C10*7.5*3)</f>
        <v>8658</v>
      </c>
      <c r="E24" s="49">
        <f>SUM(C10*7.5*3)</f>
        <v>8658</v>
      </c>
      <c r="F24" s="49">
        <f>SUM(C10*7.5*3)</f>
        <v>8658</v>
      </c>
      <c r="G24" s="50">
        <f>SUM(C10*7.5*3)</f>
        <v>8658</v>
      </c>
    </row>
    <row r="25" spans="1:7" x14ac:dyDescent="0.25">
      <c r="A25" s="69" t="s">
        <v>79</v>
      </c>
      <c r="B25" s="71" t="s">
        <v>83</v>
      </c>
      <c r="C25" s="59">
        <f>SUM(D25:G26)</f>
        <v>29275.584000000003</v>
      </c>
      <c r="D25" s="59">
        <f>SUM(C10*6.34*3)</f>
        <v>7318.8960000000006</v>
      </c>
      <c r="E25" s="59">
        <f>SUM(C10*6.34*3)</f>
        <v>7318.8960000000006</v>
      </c>
      <c r="F25" s="59">
        <f>SUM(C10*6.34*3)</f>
        <v>7318.8960000000006</v>
      </c>
      <c r="G25" s="61">
        <f>SUM(C10*6.34*3)</f>
        <v>7318.8960000000006</v>
      </c>
    </row>
    <row r="26" spans="1:7" ht="15" customHeight="1" x14ac:dyDescent="0.25">
      <c r="A26" s="70"/>
      <c r="B26" s="72"/>
      <c r="C26" s="60"/>
      <c r="D26" s="60"/>
      <c r="E26" s="60"/>
      <c r="F26" s="60"/>
      <c r="G26" s="62"/>
    </row>
    <row r="27" spans="1:7" x14ac:dyDescent="0.25">
      <c r="A27" s="73" t="s">
        <v>80</v>
      </c>
      <c r="B27" s="71" t="s">
        <v>68</v>
      </c>
      <c r="C27" s="61">
        <f>SUM(D27:G28)</f>
        <v>6926.4000000000005</v>
      </c>
      <c r="D27" s="61">
        <f>SUM(C10*1.5*3)</f>
        <v>1731.6000000000001</v>
      </c>
      <c r="E27" s="61">
        <f>SUM(C10*1.5*3)</f>
        <v>1731.6000000000001</v>
      </c>
      <c r="F27" s="61">
        <f>SUM(C10*1.5*3)</f>
        <v>1731.6000000000001</v>
      </c>
      <c r="G27" s="61">
        <f>SUM(C10*1.5*3)</f>
        <v>1731.6000000000001</v>
      </c>
    </row>
    <row r="28" spans="1:7" ht="15" customHeight="1" x14ac:dyDescent="0.25">
      <c r="A28" s="74"/>
      <c r="B28" s="72"/>
      <c r="C28" s="62"/>
      <c r="D28" s="62"/>
      <c r="E28" s="62"/>
      <c r="F28" s="62"/>
      <c r="G28" s="62"/>
    </row>
    <row r="29" spans="1:7" ht="28.5" customHeight="1" x14ac:dyDescent="0.25">
      <c r="A29" s="41">
        <v>1.4</v>
      </c>
      <c r="B29" s="47" t="s">
        <v>76</v>
      </c>
      <c r="C29" s="51">
        <f>SUM(D29:G29)</f>
        <v>5229.4319999999998</v>
      </c>
      <c r="D29" s="51"/>
      <c r="E29" s="51">
        <f>SUM(C10*1.51*3)</f>
        <v>1743.144</v>
      </c>
      <c r="F29" s="51">
        <f>SUM(C10*1.51*3)</f>
        <v>1743.144</v>
      </c>
      <c r="G29" s="51">
        <f>SUM(C10*1.51*3)</f>
        <v>1743.144</v>
      </c>
    </row>
    <row r="30" spans="1:7" ht="38.25" x14ac:dyDescent="0.25">
      <c r="A30" s="41">
        <v>1.5</v>
      </c>
      <c r="B30" s="47" t="s">
        <v>77</v>
      </c>
      <c r="C30" s="51">
        <f>SUM(D30:G30)</f>
        <v>6095.232</v>
      </c>
      <c r="D30" s="51"/>
      <c r="E30" s="51">
        <f>SUM(C10*1.76*3)</f>
        <v>2031.7440000000001</v>
      </c>
      <c r="F30" s="51">
        <f>SUM(C10*1.76*3)</f>
        <v>2031.7440000000001</v>
      </c>
      <c r="G30" s="51">
        <f>SUM(C10*1.76*3)</f>
        <v>2031.7440000000001</v>
      </c>
    </row>
    <row r="31" spans="1:7" ht="60" x14ac:dyDescent="0.25">
      <c r="A31" s="24">
        <v>1.6</v>
      </c>
      <c r="B31" s="25" t="s">
        <v>69</v>
      </c>
      <c r="C31" s="29">
        <f>SUM(D31+E31+F31+G31)</f>
        <v>9835.4880000000012</v>
      </c>
      <c r="D31" s="29">
        <f>SUM(D33:D33)</f>
        <v>2458.8720000000003</v>
      </c>
      <c r="E31" s="29">
        <f>SUM(E33:E33)</f>
        <v>2458.8720000000003</v>
      </c>
      <c r="F31" s="29">
        <f>SUM(F33:F33)</f>
        <v>2458.8720000000003</v>
      </c>
      <c r="G31" s="29">
        <f>SUM(G33:G33)</f>
        <v>2458.8720000000003</v>
      </c>
    </row>
    <row r="32" spans="1:7" x14ac:dyDescent="0.25">
      <c r="A32" s="20"/>
      <c r="B32" s="1" t="s">
        <v>22</v>
      </c>
      <c r="C32" s="1"/>
      <c r="D32" s="1"/>
      <c r="E32" s="1"/>
      <c r="F32" s="1"/>
      <c r="G32" s="1"/>
    </row>
    <row r="33" spans="1:8" x14ac:dyDescent="0.25">
      <c r="A33" s="20"/>
      <c r="B33" s="44" t="s">
        <v>73</v>
      </c>
      <c r="C33" s="53">
        <f>SUM(D33+E33+F33+G33)</f>
        <v>9835.4880000000012</v>
      </c>
      <c r="D33" s="56">
        <f>SUM(C10*2.13*3)</f>
        <v>2458.8720000000003</v>
      </c>
      <c r="E33" s="56">
        <f>SUM(C10*2.13*3)</f>
        <v>2458.8720000000003</v>
      </c>
      <c r="F33" s="56">
        <f>SUM(C10*2.13*3)</f>
        <v>2458.8720000000003</v>
      </c>
      <c r="G33" s="56">
        <f>SUM(C10*2.13*3)</f>
        <v>2458.8720000000003</v>
      </c>
    </row>
    <row r="34" spans="1:8" ht="32.25" customHeight="1" x14ac:dyDescent="0.25">
      <c r="A34" s="28"/>
      <c r="B34" s="58" t="s">
        <v>70</v>
      </c>
      <c r="C34" s="58"/>
      <c r="D34" s="58"/>
      <c r="E34" s="58"/>
      <c r="F34" s="58"/>
      <c r="G34" s="5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28"/>
      <c r="B38" s="28"/>
      <c r="C38" s="28"/>
      <c r="D38" s="28"/>
      <c r="E38" s="28"/>
      <c r="F38" s="28"/>
      <c r="G38" s="28"/>
      <c r="H38" s="28"/>
    </row>
  </sheetData>
  <mergeCells count="25">
    <mergeCell ref="D25:D26"/>
    <mergeCell ref="E25:E26"/>
    <mergeCell ref="F25:F26"/>
    <mergeCell ref="B34:G34"/>
    <mergeCell ref="A25:A26"/>
    <mergeCell ref="E8:F8"/>
    <mergeCell ref="D12:G12"/>
    <mergeCell ref="A18:G18"/>
    <mergeCell ref="E10:F10"/>
    <mergeCell ref="G25:G26"/>
    <mergeCell ref="A27:A28"/>
    <mergeCell ref="B27:B28"/>
    <mergeCell ref="C27:C28"/>
    <mergeCell ref="D27:D28"/>
    <mergeCell ref="E27:E28"/>
    <mergeCell ref="F27:F28"/>
    <mergeCell ref="G27:G28"/>
    <mergeCell ref="B25:B26"/>
    <mergeCell ref="C25:C26"/>
    <mergeCell ref="C7:D7"/>
    <mergeCell ref="E1:G1"/>
    <mergeCell ref="E2:G2"/>
    <mergeCell ref="C4:D4"/>
    <mergeCell ref="B5:G5"/>
    <mergeCell ref="B6:G6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45</vt:i4>
      </vt:variant>
    </vt:vector>
  </HeadingPairs>
  <TitlesOfParts>
    <vt:vector size="45" baseType="lpstr">
      <vt:lpstr>пер.Клубн.9</vt:lpstr>
      <vt:lpstr>пер.Клубн.7а</vt:lpstr>
      <vt:lpstr>Герц.4б</vt:lpstr>
      <vt:lpstr>Герц.4а</vt:lpstr>
      <vt:lpstr>Герц.2з</vt:lpstr>
      <vt:lpstr>Герц.2е</vt:lpstr>
      <vt:lpstr>Герц.2д</vt:lpstr>
      <vt:lpstr>Герц.2г</vt:lpstr>
      <vt:lpstr>Герц.2в</vt:lpstr>
      <vt:lpstr>Герц.2а </vt:lpstr>
      <vt:lpstr>Герц.1а</vt:lpstr>
      <vt:lpstr>М.Ал-ка 45 а</vt:lpstr>
      <vt:lpstr>М.Ал-ка 45</vt:lpstr>
      <vt:lpstr>пер.Клубн.7</vt:lpstr>
      <vt:lpstr>пер.Клубн.6а</vt:lpstr>
      <vt:lpstr>Первом.6</vt:lpstr>
      <vt:lpstr>Первом.4</vt:lpstr>
      <vt:lpstr>Первом.2</vt:lpstr>
      <vt:lpstr>Сов.42</vt:lpstr>
      <vt:lpstr>Сов.34</vt:lpstr>
      <vt:lpstr>Сов.40</vt:lpstr>
      <vt:lpstr>Сов.32</vt:lpstr>
      <vt:lpstr>Сов.18</vt:lpstr>
      <vt:lpstr>Сов.38</vt:lpstr>
      <vt:lpstr>Дзерж.9</vt:lpstr>
      <vt:lpstr>Смирн.13</vt:lpstr>
      <vt:lpstr>Смирн.11</vt:lpstr>
      <vt:lpstr>Смирн.7</vt:lpstr>
      <vt:lpstr>Смирн.9</vt:lpstr>
      <vt:lpstr>Лен.13</vt:lpstr>
      <vt:lpstr>Лен.11</vt:lpstr>
      <vt:lpstr>Дальн.23</vt:lpstr>
      <vt:lpstr>Комс.19</vt:lpstr>
      <vt:lpstr>Кр.38</vt:lpstr>
      <vt:lpstr>Кр.32</vt:lpstr>
      <vt:lpstr>Кр.36</vt:lpstr>
      <vt:lpstr>Кр.30</vt:lpstr>
      <vt:lpstr>Кр.28</vt:lpstr>
      <vt:lpstr>Кондр.17</vt:lpstr>
      <vt:lpstr>Кондр.19</vt:lpstr>
      <vt:lpstr>Кондр.5</vt:lpstr>
      <vt:lpstr>Кондр.2</vt:lpstr>
      <vt:lpstr>Раб.4</vt:lpstr>
      <vt:lpstr>Кр.34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2014-04-13T22:20:03Z</dcterms:modified>
</cp:coreProperties>
</file>